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tyles.xml" ContentType="application/vnd.openxmlformats-officedocument.spreadsheetml.styles+xml"/>
  <Override PartName="/xl/comments4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4.xml.rels" ContentType="application/vnd.openxmlformats-package.relationship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AgeStandards" sheetId="1" state="visible" r:id="rId2"/>
    <sheet name="MALE" sheetId="2" state="visible" r:id="rId3"/>
    <sheet name="FEMALE" sheetId="3" state="visible" r:id="rId4"/>
    <sheet name="FileMaker" sheetId="4" state="visible" r:id="rId5"/>
    <sheet name="Sheet5" sheetId="5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1" authorId="0">
      <text>
        <r>
          <rPr>
            <sz val="10"/>
            <rFont val="Arial"/>
            <family val="2"/>
            <charset val="1"/>
          </rPr>
          <t xml:space="preserve">Assumes male and female sheets have the same structure.</t>
        </r>
      </text>
    </comment>
  </commentList>
</comments>
</file>

<file path=xl/sharedStrings.xml><?xml version="1.0" encoding="utf-8"?>
<sst xmlns="http://schemas.openxmlformats.org/spreadsheetml/2006/main" count="801" uniqueCount="22">
  <si>
    <t xml:space="preserve">Course Distance (km)</t>
  </si>
  <si>
    <t xml:space="preserve">&lt;&lt;—Enter the ride distance HERE</t>
  </si>
  <si>
    <t xml:space="preserve">AGE</t>
  </si>
  <si>
    <t xml:space="preserve">Male</t>
  </si>
  <si>
    <t xml:space="preserve">Female</t>
  </si>
  <si>
    <t xml:space="preserve">/</t>
  </si>
  <si>
    <t xml:space="preserve">a</t>
  </si>
  <si>
    <t xml:space="preserve">b</t>
  </si>
  <si>
    <t xml:space="preserve">c</t>
  </si>
  <si>
    <t xml:space="preserve">d</t>
  </si>
  <si>
    <t xml:space="preserve">Milliseconds</t>
  </si>
  <si>
    <t xml:space="preserve">Days</t>
  </si>
  <si>
    <t xml:space="preserve">MALE</t>
  </si>
  <si>
    <t xml:space="preserve">Seconds</t>
  </si>
  <si>
    <t xml:space="preserve">FEMALE</t>
  </si>
  <si>
    <t xml:space="preserve">age</t>
  </si>
  <si>
    <t xml:space="preserve">a0</t>
  </si>
  <si>
    <t xml:space="preserve">a1</t>
  </si>
  <si>
    <t xml:space="preserve">a2</t>
  </si>
  <si>
    <t xml:space="preserve">a3</t>
  </si>
  <si>
    <t xml:space="preserve">cat</t>
  </si>
  <si>
    <t xml:space="preserve">F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</si>
</sst>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$-C09]#,##0.00;[RED]\-[$$-C09]#,##0.00"/>
    <numFmt numFmtId="166" formatCode="h:mm:ss"/>
    <numFmt numFmtId="167" formatCode="hh:mm:ss"/>
    <numFmt numFmtId="168" formatCode="0.00E+000"/>
    <numFmt numFmtId="169" formatCode="0.0"/>
    <numFmt numFmtId="170" formatCode="General"/>
    <numFmt numFmtId="171" formatCode="0.0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name val="Arial"/>
      <family val="2"/>
      <charset val="1"/>
    </font>
    <font>
      <b val="true"/>
      <i val="true"/>
      <u val="single"/>
      <sz val="1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name val="Benguiat Frisky ATT &#10;&#10;Regular"/>
      <family val="0"/>
      <charset val="1"/>
    </font>
    <font>
      <sz val="13.5"/>
      <name val="Benguiat Frisky ATT Regular"/>
      <family val="0"/>
      <charset val="1"/>
    </font>
    <font>
      <sz val="10"/>
      <name val="Benguiat Frisky ATT &#10;&#10;Regular"/>
      <family val="0"/>
      <charset val="1"/>
    </font>
    <font>
      <sz val="10"/>
      <color rgb="FF535353"/>
      <name val="Arial"/>
      <family val="2"/>
      <charset val="1"/>
    </font>
    <font>
      <sz val="10"/>
      <color rgb="FF535353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BFBD2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BFBD2"/>
        <bgColor rgb="FFFFFFCC"/>
      </patternFill>
    </fill>
    <fill>
      <patternFill patternType="solid">
        <fgColor rgb="FFEEEEEE"/>
        <bgColor rgb="FFE6E6E6"/>
      </patternFill>
    </fill>
    <fill>
      <patternFill patternType="solid">
        <fgColor rgb="FFFFFFB4"/>
        <bgColor rgb="FFFCFDA7"/>
      </patternFill>
    </fill>
    <fill>
      <patternFill patternType="solid">
        <fgColor rgb="FFE6E6E6"/>
        <bgColor rgb="FFEEEEEE"/>
      </patternFill>
    </fill>
    <fill>
      <patternFill patternType="solid">
        <fgColor rgb="FFCCFFCC"/>
        <bgColor rgb="FFEEEEEE"/>
      </patternFill>
    </fill>
    <fill>
      <patternFill patternType="solid">
        <fgColor rgb="FFFCFDA7"/>
        <bgColor rgb="FFFFFFB4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center" vertical="bottom" textRotation="9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6" fontId="0" fillId="4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3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7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8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8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1" xfId="20"/>
    <cellStyle name="Result2" xfId="21"/>
  </cellStyles>
  <colors>
    <indexedColors>
      <rgbColor rgb="FF000000"/>
      <rgbColor rgb="FFFBFBD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EEEE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6E6"/>
      <rgbColor rgb="FFCCFFCC"/>
      <rgbColor rgb="FFFCFDA7"/>
      <rgbColor rgb="FF99CCFF"/>
      <rgbColor rgb="FFFF99CC"/>
      <rgbColor rgb="FFCC99FF"/>
      <rgbColor rgb="FFFFFFB4"/>
      <rgbColor rgb="FF3366FF"/>
      <rgbColor rgb="FF33CCCC"/>
      <rgbColor rgb="FF99CC00"/>
      <rgbColor rgb="FFFFCC00"/>
      <rgbColor rgb="FFFF9900"/>
      <rgbColor rgb="FFFF420E"/>
      <rgbColor rgb="FF535353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FileMaker!$J$12:$J$58</c:f>
              <c:strCache>
                <c:ptCount val="47"/>
                <c:pt idx="0">
                  <c:v>16</c:v>
                </c:pt>
                <c:pt idx="1">
                  <c:v>20</c:v>
                </c:pt>
                <c:pt idx="2">
                  <c:v>24</c:v>
                </c:pt>
                <c:pt idx="3">
                  <c:v>28</c:v>
                </c:pt>
                <c:pt idx="4">
                  <c:v>32</c:v>
                </c:pt>
                <c:pt idx="5">
                  <c:v>36</c:v>
                </c:pt>
                <c:pt idx="6">
                  <c:v>40</c:v>
                </c:pt>
                <c:pt idx="7">
                  <c:v>44</c:v>
                </c:pt>
                <c:pt idx="8">
                  <c:v>48</c:v>
                </c:pt>
                <c:pt idx="9">
                  <c:v>52</c:v>
                </c:pt>
                <c:pt idx="10">
                  <c:v>56</c:v>
                </c:pt>
                <c:pt idx="11">
                  <c:v>60</c:v>
                </c:pt>
                <c:pt idx="12">
                  <c:v>64</c:v>
                </c:pt>
                <c:pt idx="13">
                  <c:v>68</c:v>
                </c:pt>
                <c:pt idx="14">
                  <c:v>72</c:v>
                </c:pt>
                <c:pt idx="15">
                  <c:v>76</c:v>
                </c:pt>
                <c:pt idx="16">
                  <c:v>80</c:v>
                </c:pt>
                <c:pt idx="17">
                  <c:v>84</c:v>
                </c:pt>
                <c:pt idx="18">
                  <c:v>88</c:v>
                </c:pt>
                <c:pt idx="19">
                  <c:v>92</c:v>
                </c:pt>
                <c:pt idx="20">
                  <c:v>96</c:v>
                </c:pt>
                <c:pt idx="21">
                  <c:v>100</c:v>
                </c:pt>
                <c:pt idx="22">
                  <c:v>104</c:v>
                </c:pt>
                <c:pt idx="23">
                  <c:v>108</c:v>
                </c:pt>
                <c:pt idx="24">
                  <c:v>112</c:v>
                </c:pt>
                <c:pt idx="25">
                  <c:v>116</c:v>
                </c:pt>
                <c:pt idx="26">
                  <c:v>120</c:v>
                </c:pt>
                <c:pt idx="27">
                  <c:v>124</c:v>
                </c:pt>
                <c:pt idx="28">
                  <c:v>128</c:v>
                </c:pt>
                <c:pt idx="29">
                  <c:v>132</c:v>
                </c:pt>
                <c:pt idx="30">
                  <c:v>136</c:v>
                </c:pt>
                <c:pt idx="31">
                  <c:v>140</c:v>
                </c:pt>
                <c:pt idx="32">
                  <c:v>144</c:v>
                </c:pt>
                <c:pt idx="33">
                  <c:v>148</c:v>
                </c:pt>
                <c:pt idx="34">
                  <c:v>152</c:v>
                </c:pt>
                <c:pt idx="35">
                  <c:v>156</c:v>
                </c:pt>
                <c:pt idx="36">
                  <c:v>160</c:v>
                </c:pt>
                <c:pt idx="37">
                  <c:v>164</c:v>
                </c:pt>
                <c:pt idx="38">
                  <c:v>168</c:v>
                </c:pt>
                <c:pt idx="39">
                  <c:v>172</c:v>
                </c:pt>
                <c:pt idx="40">
                  <c:v>176</c:v>
                </c:pt>
                <c:pt idx="41">
                  <c:v>180</c:v>
                </c:pt>
                <c:pt idx="42">
                  <c:v>184</c:v>
                </c:pt>
                <c:pt idx="43">
                  <c:v>188</c:v>
                </c:pt>
                <c:pt idx="44">
                  <c:v>192</c:v>
                </c:pt>
                <c:pt idx="45">
                  <c:v>196</c:v>
                </c:pt>
                <c:pt idx="46">
                  <c:v>200</c:v>
                </c:pt>
              </c:strCache>
            </c:strRef>
          </c:cat>
          <c:val>
            <c:numRef>
              <c:f>FileMaker!$K$12:$K$58</c:f>
              <c:numCache>
                <c:formatCode>General</c:formatCode>
                <c:ptCount val="47"/>
                <c:pt idx="0">
                  <c:v>0.0179282407407407</c:v>
                </c:pt>
                <c:pt idx="1">
                  <c:v>0.0224317808890336</c:v>
                </c:pt>
                <c:pt idx="2">
                  <c:v>0.0269524856955247</c:v>
                </c:pt>
                <c:pt idx="3">
                  <c:v>0.0314904242517072</c:v>
                </c:pt>
                <c:pt idx="4">
                  <c:v>0.0360456656490741</c:v>
                </c:pt>
                <c:pt idx="5">
                  <c:v>0.0406182789791184</c:v>
                </c:pt>
                <c:pt idx="6">
                  <c:v>0.0452083333333333</c:v>
                </c:pt>
                <c:pt idx="7">
                  <c:v>0.0498158978032117</c:v>
                </c:pt>
                <c:pt idx="8">
                  <c:v>0.0544410414802467</c:v>
                </c:pt>
                <c:pt idx="9">
                  <c:v>0.0590838334559314</c:v>
                </c:pt>
                <c:pt idx="10">
                  <c:v>0.0637443428217589</c:v>
                </c:pt>
                <c:pt idx="11">
                  <c:v>0.0684226386692222</c:v>
                </c:pt>
                <c:pt idx="12">
                  <c:v>0.0731187900898144</c:v>
                </c:pt>
                <c:pt idx="13">
                  <c:v>0.0778328661750285</c:v>
                </c:pt>
                <c:pt idx="14">
                  <c:v>0.0825649360163576</c:v>
                </c:pt>
                <c:pt idx="15">
                  <c:v>0.0873150687052948</c:v>
                </c:pt>
                <c:pt idx="16">
                  <c:v>0.0920833333333331</c:v>
                </c:pt>
                <c:pt idx="17">
                  <c:v>0.0968697989919655</c:v>
                </c:pt>
                <c:pt idx="18">
                  <c:v>0.101674534772685</c:v>
                </c:pt>
                <c:pt idx="19">
                  <c:v>0.106497609766985</c:v>
                </c:pt>
                <c:pt idx="20">
                  <c:v>0.111339093066358</c:v>
                </c:pt>
                <c:pt idx="21">
                  <c:v>0.116199053762298</c:v>
                </c:pt>
                <c:pt idx="22">
                  <c:v>0.121077560946297</c:v>
                </c:pt>
                <c:pt idx="23">
                  <c:v>0.125974683709849</c:v>
                </c:pt>
                <c:pt idx="24">
                  <c:v>0.130890491144447</c:v>
                </c:pt>
                <c:pt idx="25">
                  <c:v>0.135825052341583</c:v>
                </c:pt>
                <c:pt idx="26">
                  <c:v>0.14077843639275</c:v>
                </c:pt>
                <c:pt idx="27">
                  <c:v>0.145750712389443</c:v>
                </c:pt>
                <c:pt idx="28">
                  <c:v>0.150741949423153</c:v>
                </c:pt>
                <c:pt idx="29">
                  <c:v>0.155752216585374</c:v>
                </c:pt>
                <c:pt idx="30">
                  <c:v>0.1607815829676</c:v>
                </c:pt>
                <c:pt idx="31">
                  <c:v>0.165830117661322</c:v>
                </c:pt>
                <c:pt idx="32">
                  <c:v>0.170897889758034</c:v>
                </c:pt>
                <c:pt idx="33">
                  <c:v>0.17598496834923</c:v>
                </c:pt>
                <c:pt idx="34">
                  <c:v>0.181091422526401</c:v>
                </c:pt>
                <c:pt idx="35">
                  <c:v>0.186217321381042</c:v>
                </c:pt>
                <c:pt idx="36">
                  <c:v>0.191362734004645</c:v>
                </c:pt>
                <c:pt idx="37">
                  <c:v>0.196527729488704</c:v>
                </c:pt>
                <c:pt idx="38">
                  <c:v>0.201712376924711</c:v>
                </c:pt>
                <c:pt idx="39">
                  <c:v>0.206916745404159</c:v>
                </c:pt>
                <c:pt idx="40">
                  <c:v>0.212140904018542</c:v>
                </c:pt>
                <c:pt idx="41">
                  <c:v>0.217384921859353</c:v>
                </c:pt>
                <c:pt idx="42">
                  <c:v>0.222648868018084</c:v>
                </c:pt>
                <c:pt idx="43">
                  <c:v>0.22793281158623</c:v>
                </c:pt>
                <c:pt idx="44">
                  <c:v>0.233236821655281</c:v>
                </c:pt>
                <c:pt idx="45">
                  <c:v>0.238560967316733</c:v>
                </c:pt>
                <c:pt idx="46">
                  <c:v>0.243905317662078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98146044"/>
        <c:axId val="796701"/>
      </c:lineChart>
      <c:catAx>
        <c:axId val="981460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96701"/>
        <c:crosses val="autoZero"/>
        <c:auto val="1"/>
        <c:lblAlgn val="ctr"/>
        <c:lblOffset val="100"/>
        <c:noMultiLvlLbl val="0"/>
      </c:catAx>
      <c:valAx>
        <c:axId val="796701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h:mm:ss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8146044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133920</xdr:colOff>
      <xdr:row>11</xdr:row>
      <xdr:rowOff>7920</xdr:rowOff>
    </xdr:from>
    <xdr:to>
      <xdr:col>18</xdr:col>
      <xdr:colOff>177840</xdr:colOff>
      <xdr:row>30</xdr:row>
      <xdr:rowOff>155880</xdr:rowOff>
    </xdr:to>
    <xdr:graphicFrame>
      <xdr:nvGraphicFramePr>
        <xdr:cNvPr id="0" name=""/>
        <xdr:cNvGraphicFramePr/>
      </xdr:nvGraphicFramePr>
      <xdr:xfrm>
        <a:off x="8275680" y="1796040"/>
        <a:ext cx="5760360" cy="3236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7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0" ySplit="1823" topLeftCell="A1" activePane="topLeft" state="split"/>
      <selection pane="topLeft" activeCell="C1" activeCellId="1" sqref="A2:F140 C1"/>
      <selection pane="bottomLeft" activeCell="B1" activeCellId="0" sqref="B1"/>
    </sheetView>
  </sheetViews>
  <sheetFormatPr defaultColWidth="8.859375" defaultRowHeight="12.8" zeroHeight="false" outlineLevelRow="0" outlineLevelCol="0"/>
  <cols>
    <col collapsed="false" customWidth="false" hidden="false" outlineLevel="0" max="1" min="1" style="1" width="8.82"/>
    <col collapsed="false" customWidth="true" hidden="false" outlineLevel="0" max="2" min="2" style="0" width="11.97"/>
    <col collapsed="false" customWidth="true" hidden="false" outlineLevel="0" max="1024" min="1012" style="0" width="11.52"/>
  </cols>
  <sheetData>
    <row r="1" customFormat="false" ht="76.25" hidden="false" customHeight="true" outlineLevel="0" collapsed="false">
      <c r="A1" s="2"/>
      <c r="B1" s="3" t="s">
        <v>0</v>
      </c>
      <c r="C1" s="4" t="n">
        <v>80.48</v>
      </c>
      <c r="D1" s="0" t="s">
        <v>1</v>
      </c>
    </row>
    <row r="2" customFormat="false" ht="15.7" hidden="false" customHeight="false" outlineLevel="0" collapsed="false">
      <c r="A2" s="5" t="s">
        <v>2</v>
      </c>
      <c r="B2" s="6" t="s">
        <v>3</v>
      </c>
      <c r="C2" s="6" t="s">
        <v>4</v>
      </c>
    </row>
    <row r="3" customFormat="false" ht="12.8" hidden="false" customHeight="false" outlineLevel="0" collapsed="false">
      <c r="A3" s="7" t="n">
        <v>17</v>
      </c>
      <c r="B3" s="8" t="n">
        <f aca="false">MALE!F2</f>
        <v>0.0936313825135721</v>
      </c>
      <c r="C3" s="8" t="n">
        <f aca="false">FEMALE!F2</f>
        <v>0.102989498097734</v>
      </c>
    </row>
    <row r="4" customFormat="false" ht="12.8" hidden="false" customHeight="false" outlineLevel="0" collapsed="false">
      <c r="A4" s="9" t="n">
        <v>18</v>
      </c>
      <c r="B4" s="8" t="n">
        <f aca="false">MALE!F3</f>
        <v>0.0926566655768363</v>
      </c>
      <c r="C4" s="8" t="n">
        <f aca="false">FEMALE!F3</f>
        <v>0.10288431890038</v>
      </c>
    </row>
    <row r="5" customFormat="false" ht="12.8" hidden="false" customHeight="false" outlineLevel="0" collapsed="false">
      <c r="A5" s="7" t="s">
        <v>5</v>
      </c>
      <c r="B5" s="8" t="n">
        <f aca="false">MALE!F4</f>
        <v>0.0926566655768363</v>
      </c>
      <c r="C5" s="8" t="n">
        <f aca="false">FEMALE!F4</f>
        <v>0.10288431890038</v>
      </c>
    </row>
    <row r="6" customFormat="false" ht="12.8" hidden="false" customHeight="false" outlineLevel="0" collapsed="false">
      <c r="A6" s="9" t="n">
        <v>30</v>
      </c>
      <c r="B6" s="8" t="n">
        <f aca="false">MALE!F5</f>
        <v>0.0926567468360221</v>
      </c>
      <c r="C6" s="8" t="n">
        <f aca="false">FEMALE!F5</f>
        <v>0.10288431890038</v>
      </c>
    </row>
    <row r="7" customFormat="false" ht="12.8" hidden="false" customHeight="false" outlineLevel="0" collapsed="false">
      <c r="A7" s="7" t="n">
        <v>31</v>
      </c>
      <c r="B7" s="8" t="n">
        <f aca="false">MALE!F6</f>
        <v>0.0926567468360221</v>
      </c>
      <c r="C7" s="8" t="n">
        <f aca="false">FEMALE!F6</f>
        <v>0.10288431890038</v>
      </c>
    </row>
    <row r="8" customFormat="false" ht="12.8" hidden="false" customHeight="false" outlineLevel="0" collapsed="false">
      <c r="A8" s="9" t="n">
        <v>32</v>
      </c>
      <c r="B8" s="8" t="n">
        <f aca="false">MALE!F7</f>
        <v>0.0926567468360221</v>
      </c>
      <c r="C8" s="8" t="n">
        <f aca="false">FEMALE!F7</f>
        <v>0.10288431890038</v>
      </c>
    </row>
    <row r="9" customFormat="false" ht="12.8" hidden="false" customHeight="false" outlineLevel="0" collapsed="false">
      <c r="A9" s="7" t="n">
        <v>33</v>
      </c>
      <c r="B9" s="10" t="n">
        <f aca="false">MALE!F8</f>
        <v>0.0926567468360221</v>
      </c>
      <c r="C9" s="10" t="n">
        <f aca="false">FEMALE!F8</f>
        <v>0.10288431890038</v>
      </c>
    </row>
    <row r="10" customFormat="false" ht="12.8" hidden="false" customHeight="false" outlineLevel="0" collapsed="false">
      <c r="A10" s="9" t="n">
        <v>34</v>
      </c>
      <c r="B10" s="11" t="n">
        <f aca="false">MALE!F9</f>
        <v>0.0926567468360221</v>
      </c>
      <c r="C10" s="11" t="n">
        <f aca="false">FEMALE!F9</f>
        <v>0.10288431890038</v>
      </c>
    </row>
    <row r="11" customFormat="false" ht="12.8" hidden="false" customHeight="false" outlineLevel="0" collapsed="false">
      <c r="A11" s="7" t="n">
        <v>35</v>
      </c>
      <c r="B11" s="10" t="n">
        <f aca="false">MALE!F10</f>
        <v>0.0926567468360221</v>
      </c>
      <c r="C11" s="10" t="n">
        <f aca="false">FEMALE!F10</f>
        <v>0.10288431890038</v>
      </c>
    </row>
    <row r="12" customFormat="false" ht="12.8" hidden="false" customHeight="false" outlineLevel="0" collapsed="false">
      <c r="A12" s="9" t="n">
        <v>36</v>
      </c>
      <c r="B12" s="11" t="n">
        <f aca="false">MALE!F11</f>
        <v>0.0926567468360221</v>
      </c>
      <c r="C12" s="11" t="n">
        <f aca="false">FEMALE!F11</f>
        <v>0.10288431890038</v>
      </c>
    </row>
    <row r="13" customFormat="false" ht="12.8" hidden="false" customHeight="false" outlineLevel="0" collapsed="false">
      <c r="A13" s="7" t="n">
        <v>37</v>
      </c>
      <c r="B13" s="10" t="n">
        <f aca="false">MALE!F12</f>
        <v>0.0926567468360221</v>
      </c>
      <c r="C13" s="10" t="n">
        <f aca="false">FEMALE!F12</f>
        <v>0.10288431890038</v>
      </c>
    </row>
    <row r="14" customFormat="false" ht="12.8" hidden="false" customHeight="false" outlineLevel="0" collapsed="false">
      <c r="A14" s="9" t="n">
        <v>38</v>
      </c>
      <c r="B14" s="11" t="n">
        <f aca="false">MALE!F13</f>
        <v>0.0929247573141533</v>
      </c>
      <c r="C14" s="11" t="n">
        <f aca="false">FEMALE!F13</f>
        <v>0.102919395487479</v>
      </c>
    </row>
    <row r="15" customFormat="false" ht="12.8" hidden="false" customHeight="false" outlineLevel="0" collapsed="false">
      <c r="A15" s="7" t="n">
        <v>39</v>
      </c>
      <c r="B15" s="10" t="n">
        <f aca="false">MALE!F14</f>
        <v>0.0931927677922846</v>
      </c>
      <c r="C15" s="10" t="n">
        <f aca="false">FEMALE!F14</f>
        <v>0.102954482306326</v>
      </c>
    </row>
    <row r="16" customFormat="false" ht="12.8" hidden="false" customHeight="false" outlineLevel="0" collapsed="false">
      <c r="A16" s="9" t="n">
        <v>40</v>
      </c>
      <c r="B16" s="11" t="n">
        <f aca="false">MALE!F15</f>
        <v>0.0936258688394578</v>
      </c>
      <c r="C16" s="11" t="n">
        <f aca="false">FEMALE!F15</f>
        <v>0.102989498097734</v>
      </c>
    </row>
    <row r="17" customFormat="false" ht="12.8" hidden="false" customHeight="false" outlineLevel="0" collapsed="false">
      <c r="A17" s="7" t="n">
        <v>41</v>
      </c>
      <c r="B17" s="10" t="n">
        <f aca="false">MALE!F16</f>
        <v>0.0937658258500913</v>
      </c>
      <c r="C17" s="10" t="n">
        <f aca="false">FEMALE!F16</f>
        <v>0.103024605380076</v>
      </c>
    </row>
    <row r="18" customFormat="false" ht="12.8" hidden="false" customHeight="false" outlineLevel="0" collapsed="false">
      <c r="A18" s="9" t="n">
        <v>42</v>
      </c>
      <c r="B18" s="11" t="n">
        <f aca="false">MALE!F17</f>
        <v>0.0939173063708562</v>
      </c>
      <c r="C18" s="11" t="n">
        <f aca="false">FEMALE!F17</f>
        <v>0.10305964163498</v>
      </c>
    </row>
    <row r="19" customFormat="false" ht="12.8" hidden="false" customHeight="false" outlineLevel="0" collapsed="false">
      <c r="A19" s="7" t="n">
        <v>43</v>
      </c>
      <c r="B19" s="10" t="n">
        <f aca="false">MALE!F18</f>
        <v>0.0940918947075743</v>
      </c>
      <c r="C19" s="10" t="n">
        <f aca="false">FEMALE!F18</f>
        <v>0.103106500173835</v>
      </c>
    </row>
    <row r="20" customFormat="false" ht="12.8" hidden="false" customHeight="false" outlineLevel="0" collapsed="false">
      <c r="A20" s="9" t="n">
        <v>44</v>
      </c>
      <c r="B20" s="11" t="n">
        <f aca="false">MALE!F19</f>
        <v>0.0943017061185868</v>
      </c>
      <c r="C20" s="11" t="n">
        <f aca="false">FEMALE!F19</f>
        <v>0.103153059938869</v>
      </c>
    </row>
    <row r="21" customFormat="false" ht="12.8" hidden="false" customHeight="false" outlineLevel="0" collapsed="false">
      <c r="A21" s="7" t="n">
        <v>45</v>
      </c>
      <c r="B21" s="10" t="n">
        <f aca="false">MALE!F20</f>
        <v>0.0945231325306638</v>
      </c>
      <c r="C21" s="10" t="n">
        <f aca="false">FEMALE!F20</f>
        <v>0.103211452219602</v>
      </c>
      <c r="D21" s="12"/>
    </row>
    <row r="22" customFormat="false" ht="12.8" hidden="false" customHeight="false" outlineLevel="0" collapsed="false">
      <c r="A22" s="9" t="n">
        <v>46</v>
      </c>
      <c r="B22" s="11" t="n">
        <f aca="false">MALE!F21</f>
        <v>0.0947679801965798</v>
      </c>
      <c r="C22" s="11" t="n">
        <f aca="false">FEMALE!F21</f>
        <v>0.103281595756848</v>
      </c>
      <c r="D22" s="13"/>
    </row>
    <row r="23" customFormat="false" ht="12.8" hidden="false" customHeight="false" outlineLevel="0" collapsed="false">
      <c r="A23" s="7" t="n">
        <v>47</v>
      </c>
      <c r="B23" s="10" t="n">
        <f aca="false">MALE!F22</f>
        <v>0.0950241844219365</v>
      </c>
      <c r="C23" s="10" t="n">
        <f aca="false">FEMALE!F22</f>
        <v>0.103374745387366</v>
      </c>
    </row>
    <row r="24" customFormat="false" ht="12.8" hidden="false" customHeight="false" outlineLevel="0" collapsed="false">
      <c r="A24" s="9" t="n">
        <v>48</v>
      </c>
      <c r="B24" s="11" t="n">
        <f aca="false">MALE!F23</f>
        <v>0.095315703212521</v>
      </c>
      <c r="C24" s="11" t="n">
        <f aca="false">FEMALE!F23</f>
        <v>0.103479666737891</v>
      </c>
    </row>
    <row r="25" customFormat="false" ht="12.8" hidden="false" customHeight="false" outlineLevel="0" collapsed="false">
      <c r="A25" s="7" t="n">
        <v>49</v>
      </c>
      <c r="B25" s="10" t="n">
        <f aca="false">MALE!F24</f>
        <v>0.0956184973033603</v>
      </c>
      <c r="C25" s="10" t="n">
        <f aca="false">FEMALE!F24</f>
        <v>0.103608171860627</v>
      </c>
    </row>
    <row r="26" customFormat="false" ht="12.8" hidden="false" customHeight="false" outlineLevel="0" collapsed="false">
      <c r="A26" s="9" t="n">
        <v>50</v>
      </c>
      <c r="B26" s="11" t="n">
        <f aca="false">MALE!F25</f>
        <v>0.0959447939072241</v>
      </c>
      <c r="C26" s="11" t="n">
        <f aca="false">FEMALE!F25</f>
        <v>0.103771434333148</v>
      </c>
    </row>
    <row r="27" customFormat="false" ht="12.8" hidden="false" customHeight="false" outlineLevel="0" collapsed="false">
      <c r="A27" s="7" t="n">
        <v>51</v>
      </c>
      <c r="B27" s="10" t="n">
        <f aca="false">MALE!F26</f>
        <v>0.0962826140212197</v>
      </c>
      <c r="C27" s="10" t="n">
        <f aca="false">FEMALE!F26</f>
        <v>0.103946311806732</v>
      </c>
    </row>
    <row r="28" customFormat="false" ht="12.8" hidden="false" customHeight="false" outlineLevel="0" collapsed="false">
      <c r="A28" s="9" t="n">
        <v>52</v>
      </c>
      <c r="B28" s="11" t="n">
        <f aca="false">MALE!F27</f>
        <v>0.0966440281391735</v>
      </c>
      <c r="C28" s="11" t="n">
        <f aca="false">FEMALE!F27</f>
        <v>0.10416767742312</v>
      </c>
    </row>
    <row r="29" customFormat="false" ht="12.8" hidden="false" customHeight="false" outlineLevel="0" collapsed="false">
      <c r="A29" s="7" t="n">
        <v>53</v>
      </c>
      <c r="B29" s="10" t="n">
        <f aca="false">MALE!F28</f>
        <v>0.0970283568594655</v>
      </c>
      <c r="C29" s="10" t="n">
        <f aca="false">FEMALE!F28</f>
        <v>0.104412647275212</v>
      </c>
    </row>
    <row r="30" customFormat="false" ht="12.8" hidden="false" customHeight="false" outlineLevel="0" collapsed="false">
      <c r="A30" s="9" t="n">
        <v>54</v>
      </c>
      <c r="B30" s="11" t="n">
        <f aca="false">MALE!F29</f>
        <v>0.0974363608429018</v>
      </c>
      <c r="C30" s="11" t="n">
        <f aca="false">FEMALE!F29</f>
        <v>0.104703887755472</v>
      </c>
    </row>
    <row r="31" customFormat="false" ht="12.8" hidden="false" customHeight="false" outlineLevel="0" collapsed="false">
      <c r="A31" s="7" t="n">
        <v>55</v>
      </c>
      <c r="B31" s="10" t="n">
        <f aca="false">MALE!F30</f>
        <v>0.0978675276385529</v>
      </c>
      <c r="C31" s="10" t="n">
        <f aca="false">FEMALE!F30</f>
        <v>0.105041956079344</v>
      </c>
    </row>
    <row r="32" customFormat="false" ht="12.8" hidden="false" customHeight="false" outlineLevel="0" collapsed="false">
      <c r="A32" s="9" t="n">
        <v>56</v>
      </c>
      <c r="B32" s="11" t="n">
        <f aca="false">MALE!F31</f>
        <v>0.0983103094352689</v>
      </c>
      <c r="C32" s="11" t="n">
        <f aca="false">FEMALE!F31</f>
        <v>0.105415060658119</v>
      </c>
    </row>
    <row r="33" customFormat="false" ht="12.8" hidden="false" customHeight="false" outlineLevel="0" collapsed="false">
      <c r="A33" s="7" t="n">
        <v>57</v>
      </c>
      <c r="B33" s="10" t="n">
        <f aca="false">MALE!F32</f>
        <v>0.0987766039767573</v>
      </c>
      <c r="C33" s="10" t="n">
        <f aca="false">FEMALE!F32</f>
        <v>0.105834608615182</v>
      </c>
    </row>
    <row r="34" customFormat="false" ht="12.8" hidden="false" customHeight="false" outlineLevel="0" collapsed="false">
      <c r="A34" s="9" t="n">
        <v>58</v>
      </c>
      <c r="B34" s="11" t="n">
        <f aca="false">MALE!F33</f>
        <v>0.0992659858707032</v>
      </c>
      <c r="C34" s="11" t="n">
        <f aca="false">FEMALE!F33</f>
        <v>0.106312406203307</v>
      </c>
    </row>
    <row r="35" customFormat="false" ht="12.8" hidden="false" customHeight="false" outlineLevel="0" collapsed="false">
      <c r="A35" s="7" t="n">
        <v>59</v>
      </c>
      <c r="B35" s="10" t="n">
        <f aca="false">MALE!F34</f>
        <v>0.0997787890184886</v>
      </c>
      <c r="C35" s="10" t="n">
        <f aca="false">FEMALE!F34</f>
        <v>0.106848575608669</v>
      </c>
    </row>
    <row r="36" customFormat="false" ht="12.8" hidden="false" customHeight="false" outlineLevel="0" collapsed="false">
      <c r="A36" s="9" t="n">
        <v>60</v>
      </c>
      <c r="B36" s="11" t="n">
        <f aca="false">MALE!F35</f>
        <v>0.100315029451289</v>
      </c>
      <c r="C36" s="11" t="n">
        <f aca="false">FEMALE!F35</f>
        <v>0.107454578950914</v>
      </c>
    </row>
    <row r="37" customFormat="false" ht="12.8" hidden="false" customHeight="false" outlineLevel="0" collapsed="false">
      <c r="A37" s="7" t="n">
        <v>61</v>
      </c>
      <c r="B37" s="10" t="n">
        <f aca="false">MALE!F36</f>
        <v>0.100862463925158</v>
      </c>
      <c r="C37" s="10" t="n">
        <f aca="false">FEMALE!F36</f>
        <v>0.108118787159708</v>
      </c>
    </row>
    <row r="38" customFormat="false" ht="12.8" hidden="false" customHeight="false" outlineLevel="0" collapsed="false">
      <c r="A38" s="9" t="n">
        <v>62</v>
      </c>
      <c r="B38" s="11" t="n">
        <f aca="false">MALE!F37</f>
        <v>0.101445223196003</v>
      </c>
      <c r="C38" s="11" t="n">
        <f aca="false">FEMALE!F37</f>
        <v>0.10885277874144</v>
      </c>
    </row>
    <row r="39" customFormat="false" ht="12.8" hidden="false" customHeight="false" outlineLevel="0" collapsed="false">
      <c r="A39" s="7" t="n">
        <v>63</v>
      </c>
      <c r="B39" s="10" t="n">
        <f aca="false">MALE!F38</f>
        <v>0.102051257233492</v>
      </c>
      <c r="C39" s="10" t="n">
        <f aca="false">FEMALE!F38</f>
        <v>0.109668705449127</v>
      </c>
    </row>
    <row r="40" customFormat="false" ht="12.8" hidden="false" customHeight="false" outlineLevel="0" collapsed="false">
      <c r="A40" s="9" t="n">
        <v>64</v>
      </c>
      <c r="B40" s="11" t="n">
        <f aca="false">MALE!F39</f>
        <v>0.102680637065062</v>
      </c>
      <c r="C40" s="11" t="n">
        <f aca="false">FEMALE!F39</f>
        <v>0.110577659601155</v>
      </c>
    </row>
    <row r="41" customFormat="false" ht="12.8" hidden="false" customHeight="false" outlineLevel="0" collapsed="false">
      <c r="A41" s="7" t="n">
        <v>65</v>
      </c>
      <c r="B41" s="10" t="n">
        <f aca="false">MALE!F40</f>
        <v>0.103333200172343</v>
      </c>
      <c r="C41" s="10" t="n">
        <f aca="false">FEMALE!F40</f>
        <v>0.111568164413813</v>
      </c>
    </row>
    <row r="42" customFormat="false" ht="12.8" hidden="false" customHeight="false" outlineLevel="0" collapsed="false">
      <c r="A42" s="9" t="n">
        <v>66</v>
      </c>
      <c r="B42" s="11" t="n">
        <f aca="false">MALE!F41</f>
        <v>0.104020941589404</v>
      </c>
      <c r="C42" s="11" t="n">
        <f aca="false">FEMALE!F41</f>
        <v>0.112663518954762</v>
      </c>
    </row>
    <row r="43" customFormat="false" ht="12.8" hidden="false" customHeight="false" outlineLevel="0" collapsed="false">
      <c r="A43" s="7" t="n">
        <v>67</v>
      </c>
      <c r="B43" s="10" t="n">
        <f aca="false">MALE!F42</f>
        <v>0.104731876513922</v>
      </c>
      <c r="C43" s="10" t="n">
        <f aca="false">FEMALE!F42</f>
        <v>0.113863515941116</v>
      </c>
    </row>
    <row r="44" customFormat="false" ht="12.8" hidden="false" customHeight="false" outlineLevel="0" collapsed="false">
      <c r="A44" s="9" t="n">
        <v>68</v>
      </c>
      <c r="B44" s="11" t="n">
        <f aca="false">MALE!F43</f>
        <v>0.105477979516474</v>
      </c>
      <c r="C44" s="11" t="n">
        <f aca="false">FEMALE!F43</f>
        <v>0.11518030712589</v>
      </c>
    </row>
    <row r="45" customFormat="false" ht="12.8" hidden="false" customHeight="false" outlineLevel="0" collapsed="false">
      <c r="A45" s="7" t="n">
        <v>69</v>
      </c>
      <c r="B45" s="10" t="n">
        <f aca="false">MALE!F44</f>
        <v>0.10624728625823</v>
      </c>
      <c r="C45" s="10" t="n">
        <f aca="false">FEMALE!F44</f>
        <v>0.116625233037347</v>
      </c>
    </row>
    <row r="46" customFormat="false" ht="12.8" hidden="false" customHeight="false" outlineLevel="0" collapsed="false">
      <c r="A46" s="9" t="n">
        <v>70</v>
      </c>
      <c r="B46" s="11" t="n">
        <f aca="false">MALE!F45</f>
        <v>0.107051452072452</v>
      </c>
      <c r="C46" s="11" t="n">
        <f aca="false">FEMALE!F45</f>
        <v>0.118198228447477</v>
      </c>
    </row>
    <row r="47" customFormat="false" ht="12.8" hidden="false" customHeight="false" outlineLevel="0" collapsed="false">
      <c r="A47" s="7" t="n">
        <v>71</v>
      </c>
      <c r="B47" s="10" t="n">
        <f aca="false">MALE!F46</f>
        <v>0.107890714937268</v>
      </c>
      <c r="C47" s="10" t="n">
        <f aca="false">FEMALE!F46</f>
        <v>0.1191658844806</v>
      </c>
    </row>
    <row r="48" customFormat="false" ht="12.8" hidden="false" customHeight="false" outlineLevel="0" collapsed="false">
      <c r="A48" s="9" t="n">
        <v>72</v>
      </c>
      <c r="B48" s="11" t="n">
        <f aca="false">MALE!F47</f>
        <v>0.108753273032223</v>
      </c>
      <c r="C48" s="11" t="n">
        <f aca="false">FEMALE!F47</f>
        <v>0.120156648329676</v>
      </c>
    </row>
    <row r="49" customFormat="false" ht="12.8" hidden="false" customHeight="false" outlineLevel="0" collapsed="false">
      <c r="A49" s="7" t="n">
        <v>73</v>
      </c>
      <c r="B49" s="10" t="n">
        <f aca="false">MALE!F48</f>
        <v>0.109662587943351</v>
      </c>
      <c r="C49" s="10" t="n">
        <f aca="false">FEMALE!F48</f>
        <v>0.121182210455528</v>
      </c>
    </row>
    <row r="50" customFormat="false" ht="12.8" hidden="false" customHeight="false" outlineLevel="0" collapsed="false">
      <c r="A50" s="9" t="n">
        <v>74</v>
      </c>
      <c r="B50" s="11" t="n">
        <f aca="false">MALE!F49</f>
        <v>0.110618513183457</v>
      </c>
      <c r="C50" s="11" t="n">
        <f aca="false">FEMALE!F49</f>
        <v>0.122266620354875</v>
      </c>
    </row>
    <row r="51" customFormat="false" ht="12.8" hidden="false" customHeight="false" outlineLevel="0" collapsed="false">
      <c r="A51" s="7" t="n">
        <v>75</v>
      </c>
      <c r="B51" s="10" t="n">
        <f aca="false">MALE!F50</f>
        <v>0.111609317959525</v>
      </c>
      <c r="C51" s="10" t="n">
        <f aca="false">FEMALE!F50</f>
        <v>0.123385661580306</v>
      </c>
    </row>
    <row r="52" customFormat="false" ht="12.8" hidden="false" customHeight="false" outlineLevel="0" collapsed="false">
      <c r="A52" s="9" t="n">
        <v>76</v>
      </c>
      <c r="B52" s="11" t="n">
        <f aca="false">MALE!F51</f>
        <v>0.112635169222243</v>
      </c>
      <c r="C52" s="11" t="n">
        <f aca="false">FEMALE!F51</f>
        <v>0.124551262570772</v>
      </c>
    </row>
    <row r="53" customFormat="false" ht="12.8" hidden="false" customHeight="false" outlineLevel="0" collapsed="false">
      <c r="A53" s="7" t="n">
        <v>77</v>
      </c>
      <c r="B53" s="10" t="n">
        <f aca="false">MALE!F52</f>
        <v>0.113719361606957</v>
      </c>
      <c r="C53" s="10" t="n">
        <f aca="false">FEMALE!F52</f>
        <v>0.125775473356605</v>
      </c>
    </row>
    <row r="54" customFormat="false" ht="12.8" hidden="false" customHeight="false" outlineLevel="0" collapsed="false">
      <c r="A54" s="9" t="n">
        <v>78</v>
      </c>
      <c r="B54" s="11" t="n">
        <f aca="false">MALE!F53</f>
        <v>0.114850113756705</v>
      </c>
      <c r="C54" s="11" t="n">
        <f aca="false">FEMALE!F53</f>
        <v>0.127057726490614</v>
      </c>
    </row>
    <row r="55" customFormat="false" ht="12.8" hidden="false" customHeight="false" outlineLevel="0" collapsed="false">
      <c r="A55" s="7" t="n">
        <v>79</v>
      </c>
      <c r="B55" s="10" t="n">
        <f aca="false">MALE!F54</f>
        <v>0.116027755140551</v>
      </c>
      <c r="C55" s="14" t="n">
        <f aca="false">FEMALE!F54</f>
        <v>0.128398701374418</v>
      </c>
    </row>
    <row r="56" customFormat="false" ht="12.8" hidden="false" customHeight="false" outlineLevel="0" collapsed="false">
      <c r="A56" s="9" t="n">
        <v>80</v>
      </c>
      <c r="B56" s="11" t="n">
        <f aca="false">MALE!F55</f>
        <v>0.117263520131759</v>
      </c>
      <c r="C56" s="15" t="n">
        <f aca="false">FEMALE!F55</f>
        <v>0.12980946986291</v>
      </c>
    </row>
    <row r="57" customFormat="false" ht="12.8" hidden="false" customHeight="false" outlineLevel="0" collapsed="false">
      <c r="A57" s="7" t="n">
        <v>81</v>
      </c>
      <c r="B57" s="10" t="n">
        <f aca="false">MALE!F56</f>
        <v>0.11856966663834</v>
      </c>
      <c r="C57" s="14" t="n">
        <f aca="false">FEMALE!F56</f>
        <v>0.131278413117502</v>
      </c>
    </row>
    <row r="58" customFormat="false" ht="12.8" hidden="false" customHeight="false" outlineLevel="0" collapsed="false">
      <c r="A58" s="9" t="n">
        <v>82</v>
      </c>
      <c r="B58" s="11" t="n">
        <f aca="false">MALE!F57</f>
        <v>0.119922155395323</v>
      </c>
      <c r="C58" s="15" t="n">
        <f aca="false">FEMALE!F57</f>
        <v>0.132817510141088</v>
      </c>
    </row>
    <row r="59" customFormat="false" ht="12.8" hidden="false" customHeight="false" outlineLevel="0" collapsed="false">
      <c r="A59" s="7" t="n">
        <v>83</v>
      </c>
      <c r="B59" s="10" t="n">
        <f aca="false">MALE!F58</f>
        <v>0.121356270272692</v>
      </c>
      <c r="C59" s="14" t="n">
        <f aca="false">FEMALE!F58</f>
        <v>0.134438512190179</v>
      </c>
    </row>
    <row r="60" customFormat="false" ht="12.8" hidden="false" customHeight="false" outlineLevel="0" collapsed="false">
      <c r="A60" s="9" t="n">
        <v>84</v>
      </c>
      <c r="B60" s="11" t="n">
        <f aca="false">MALE!F59</f>
        <v>0.122860640641736</v>
      </c>
      <c r="C60" s="15" t="n">
        <f aca="false">FEMALE!F59</f>
        <v>0.136152674101534</v>
      </c>
    </row>
    <row r="61" customFormat="false" ht="12.8" hidden="false" customHeight="false" outlineLevel="0" collapsed="false">
      <c r="A61" s="7" t="n">
        <v>85</v>
      </c>
      <c r="B61" s="10" t="n">
        <f aca="false">MALE!F60</f>
        <v>0.12444659679897</v>
      </c>
      <c r="C61" s="14" t="n">
        <f aca="false">FEMALE!F60</f>
        <v>0.137948625246444</v>
      </c>
    </row>
    <row r="62" customFormat="false" ht="12.8" hidden="false" customHeight="false" outlineLevel="0" collapsed="false">
      <c r="A62" s="9" t="n">
        <v>86</v>
      </c>
      <c r="B62" s="11" t="n">
        <f aca="false">MALE!F61</f>
        <v>0.126114250698825</v>
      </c>
      <c r="C62" s="15" t="n">
        <f aca="false">FEMALE!F61</f>
        <v>0.139837695921423</v>
      </c>
    </row>
    <row r="63" customFormat="false" ht="12.8" hidden="false" customHeight="false" outlineLevel="0" collapsed="false">
      <c r="A63" s="7" t="n">
        <v>87</v>
      </c>
      <c r="B63" s="10" t="n">
        <f aca="false">MALE!F62</f>
        <v>0.127887155418267</v>
      </c>
      <c r="C63" s="14" t="n">
        <f aca="false">FEMALE!F62</f>
        <v>0.141843789135998</v>
      </c>
    </row>
    <row r="64" customFormat="false" ht="12.8" hidden="false" customHeight="false" outlineLevel="0" collapsed="false">
      <c r="A64" s="9" t="n">
        <v>88</v>
      </c>
      <c r="B64" s="11" t="n">
        <f aca="false">MALE!F63</f>
        <v>0.129753301853956</v>
      </c>
      <c r="C64" s="15" t="n">
        <f aca="false">FEMALE!F63</f>
        <v>0.143966616348095</v>
      </c>
    </row>
    <row r="65" customFormat="false" ht="12.8" hidden="false" customHeight="false" outlineLevel="0" collapsed="false">
      <c r="A65" s="7" t="n">
        <v>89</v>
      </c>
      <c r="B65" s="10" t="n">
        <f aca="false">MALE!F64</f>
        <v>0.13173617205542</v>
      </c>
      <c r="C65" s="14" t="n">
        <f aca="false">FEMALE!F64</f>
        <v>0.146217782327034</v>
      </c>
    </row>
    <row r="66" customFormat="false" ht="12.8" hidden="false" customHeight="false" outlineLevel="0" collapsed="false">
      <c r="A66" s="9" t="n">
        <v>90</v>
      </c>
      <c r="B66" s="11" t="n">
        <f aca="false">MALE!F65</f>
        <v>0.133847619001854</v>
      </c>
      <c r="C66" s="15" t="n">
        <f aca="false">FEMALE!F65</f>
        <v>0.148609307002698</v>
      </c>
    </row>
    <row r="67" customFormat="false" ht="12.8" hidden="false" customHeight="false" outlineLevel="0" collapsed="false">
      <c r="A67" s="7" t="n">
        <v>91</v>
      </c>
      <c r="B67" s="10" t="n">
        <f aca="false">MALE!F66</f>
        <v>0.136087612592809</v>
      </c>
      <c r="C67" s="14" t="n">
        <f aca="false">FEMALE!F66</f>
        <v>0.151152642857779</v>
      </c>
    </row>
    <row r="68" customFormat="false" ht="12.8" hidden="false" customHeight="false" outlineLevel="0" collapsed="false">
      <c r="A68" s="9" t="n">
        <v>92</v>
      </c>
      <c r="B68" s="11" t="n">
        <f aca="false">MALE!F67</f>
        <v>0.138490991437257</v>
      </c>
      <c r="C68" s="15" t="n">
        <f aca="false">FEMALE!F67</f>
        <v>0.153870918171726</v>
      </c>
    </row>
    <row r="69" customFormat="false" ht="12.8" hidden="false" customHeight="false" outlineLevel="0" collapsed="false">
      <c r="A69" s="7" t="n">
        <v>93</v>
      </c>
      <c r="B69" s="10" t="n">
        <f aca="false">MALE!F68</f>
        <v>0.141046334342541</v>
      </c>
      <c r="C69" s="14" t="n">
        <f aca="false">FEMALE!F68</f>
        <v>0.156776492575234</v>
      </c>
    </row>
    <row r="70" customFormat="false" ht="12.8" hidden="false" customHeight="false" outlineLevel="0" collapsed="false">
      <c r="A70" s="9" t="n">
        <v>94</v>
      </c>
      <c r="B70" s="11" t="n">
        <f aca="false">MALE!F69</f>
        <v>0.143800408356584</v>
      </c>
      <c r="C70" s="15" t="n">
        <f aca="false">FEMALE!F69</f>
        <v>0.159892043287307</v>
      </c>
    </row>
    <row r="71" customFormat="false" ht="12.8" hidden="false" customHeight="false" outlineLevel="0" collapsed="false">
      <c r="A71" s="7" t="n">
        <v>95</v>
      </c>
      <c r="B71" s="10" t="n">
        <f aca="false">MALE!F70</f>
        <v>0.146764798380001</v>
      </c>
      <c r="C71" s="14" t="n">
        <f aca="false">FEMALE!F70</f>
        <v>0.16326509801667</v>
      </c>
    </row>
    <row r="72" customFormat="false" ht="12.8" hidden="false" customHeight="false" outlineLevel="0" collapsed="false">
      <c r="A72" s="9" t="n">
        <v>96</v>
      </c>
      <c r="B72" s="11" t="n">
        <f aca="false">MALE!F71</f>
        <v>0.149974900832002</v>
      </c>
      <c r="C72" s="15" t="n">
        <f aca="false">FEMALE!F71</f>
        <v>0.166895389279545</v>
      </c>
    </row>
    <row r="73" customFormat="false" ht="12.8" hidden="false" customHeight="false" outlineLevel="0" collapsed="false">
      <c r="A73" s="7" t="n">
        <v>97</v>
      </c>
      <c r="B73" s="10" t="n">
        <f aca="false">MALE!F72</f>
        <v>0.153453783791141</v>
      </c>
      <c r="C73" s="14" t="n">
        <f aca="false">FEMALE!F72</f>
        <v>0.170841091842029</v>
      </c>
    </row>
    <row r="74" customFormat="false" ht="12.8" hidden="false" customHeight="false" outlineLevel="0" collapsed="false">
      <c r="A74" s="9" t="n">
        <v>98</v>
      </c>
      <c r="B74" s="11" t="n">
        <f aca="false">MALE!F73</f>
        <v>0.157248489372933</v>
      </c>
      <c r="C74" s="15" t="n">
        <f aca="false">FEMALE!F73</f>
        <v>0.175149795398131</v>
      </c>
    </row>
    <row r="75" customFormat="false" ht="12.8" hidden="false" customHeight="false" outlineLevel="0" collapsed="false">
      <c r="A75" s="7" t="n">
        <v>99</v>
      </c>
      <c r="B75" s="10" t="n">
        <f aca="false">MALE!F74</f>
        <v>0</v>
      </c>
      <c r="C75" s="14" t="n">
        <f aca="false">FEMALE!F74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K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16" topLeftCell="A54" activePane="bottomLeft" state="split"/>
      <selection pane="topLeft" activeCell="A1" activeCellId="0" sqref="A1"/>
      <selection pane="bottomLeft" activeCell="E14" activeCellId="0" sqref="A2:F140"/>
    </sheetView>
  </sheetViews>
  <sheetFormatPr defaultColWidth="8.859375" defaultRowHeight="14.65" zeroHeight="false" outlineLevelRow="0" outlineLevelCol="0"/>
  <cols>
    <col collapsed="false" customWidth="true" hidden="false" outlineLevel="0" max="6" min="6" style="16" width="16.98"/>
    <col collapsed="false" customWidth="true" hidden="false" outlineLevel="0" max="7" min="7" style="0" width="16.98"/>
    <col collapsed="false" customWidth="true" hidden="false" outlineLevel="0" max="8" min="8" style="12" width="16.98"/>
    <col collapsed="false" customWidth="true" hidden="false" outlineLevel="0" max="10" min="10" style="16" width="12.78"/>
    <col collapsed="false" customWidth="true" hidden="false" outlineLevel="0" max="11" min="11" style="0" width="11.99"/>
    <col collapsed="false" customWidth="true" hidden="false" outlineLevel="0" max="12" min="12" style="0" width="13.15"/>
    <col collapsed="false" customWidth="true" hidden="false" outlineLevel="0" max="18" min="18" style="17" width="11.99"/>
  </cols>
  <sheetData>
    <row r="1" customFormat="false" ht="14.65" hidden="false" customHeight="false" outlineLevel="0" collapsed="false">
      <c r="B1" s="0" t="n">
        <v>16</v>
      </c>
      <c r="C1" s="0" t="n">
        <v>40</v>
      </c>
      <c r="D1" s="0" t="n">
        <v>80</v>
      </c>
      <c r="E1" s="18" t="n">
        <v>160.9</v>
      </c>
      <c r="F1" s="19" t="n">
        <f aca="false">AgeStandards!C1</f>
        <v>80.48</v>
      </c>
    </row>
    <row r="2" customFormat="false" ht="14.65" hidden="false" customHeight="false" outlineLevel="0" collapsed="false">
      <c r="A2" s="20" t="n">
        <v>17</v>
      </c>
      <c r="B2" s="21" t="n">
        <v>0.0179976851851852</v>
      </c>
      <c r="C2" s="21" t="n">
        <v>0.0455671296296296</v>
      </c>
      <c r="D2" s="21" t="n">
        <v>0.0930496663888889</v>
      </c>
      <c r="E2" s="21" t="n">
        <v>0.195266203703704</v>
      </c>
      <c r="F2" s="22" t="n">
        <f aca="true">INDIRECT(G2)</f>
        <v>0.0936313825135721</v>
      </c>
      <c r="G2" s="23" t="str">
        <f aca="false">ADDRESS(H2,10)</f>
        <v>$J$2</v>
      </c>
      <c r="H2" s="23" t="n">
        <v>2</v>
      </c>
      <c r="I2" s="0" t="n">
        <v>2</v>
      </c>
      <c r="J2" s="10" t="n">
        <f aca="false">L3+$F$1*L4+L5*$F$1*$F$1+L6*$F$1*$F$1*$F$1</f>
        <v>0.0936313825135721</v>
      </c>
      <c r="K2" s="12" t="n">
        <f aca="false">MDETERM(N3:Q6)</f>
        <v>87075186831.3602</v>
      </c>
      <c r="N2" s="24" t="s">
        <v>6</v>
      </c>
      <c r="O2" s="24" t="s">
        <v>7</v>
      </c>
      <c r="P2" s="24" t="s">
        <v>8</v>
      </c>
      <c r="Q2" s="24" t="s">
        <v>9</v>
      </c>
      <c r="R2" s="25"/>
    </row>
    <row r="3" customFormat="false" ht="12.8" hidden="false" customHeight="false" outlineLevel="0" collapsed="false">
      <c r="A3" s="20" t="n">
        <v>18</v>
      </c>
      <c r="B3" s="21" t="n">
        <v>0.0179166666666667</v>
      </c>
      <c r="C3" s="21" t="n">
        <v>0.0452083333333333</v>
      </c>
      <c r="D3" s="21" t="n">
        <v>0.0920833333333333</v>
      </c>
      <c r="E3" s="21" t="n">
        <v>0.192523148148148</v>
      </c>
      <c r="F3" s="22" t="n">
        <f aca="true">INDIRECT(G3)</f>
        <v>0.0926566655768363</v>
      </c>
      <c r="G3" s="23" t="str">
        <f aca="false">ADDRESS(H3,10)</f>
        <v>$J$8</v>
      </c>
      <c r="H3" s="23" t="n">
        <v>8</v>
      </c>
      <c r="J3" s="16" t="n">
        <f aca="false">B2</f>
        <v>0.0179976851851852</v>
      </c>
      <c r="K3" s="12" t="n">
        <f aca="false">MDETERM(S3:V6)</f>
        <v>-896452.734520292</v>
      </c>
      <c r="L3" s="12" t="n">
        <f aca="false">K3/K2</f>
        <v>-1.02951571755621E-005</v>
      </c>
      <c r="M3" s="16" t="n">
        <f aca="false">J3</f>
        <v>0.0179976851851852</v>
      </c>
      <c r="N3" s="24" t="n">
        <v>1</v>
      </c>
      <c r="O3" s="24" t="n">
        <f aca="false">B1</f>
        <v>16</v>
      </c>
      <c r="P3" s="24" t="n">
        <f aca="false">O3*O3</f>
        <v>256</v>
      </c>
      <c r="Q3" s="24" t="n">
        <f aca="false">O3*P3</f>
        <v>4096</v>
      </c>
      <c r="R3" s="25"/>
      <c r="S3" s="26" t="n">
        <f aca="false">M3</f>
        <v>0.0179976851851852</v>
      </c>
      <c r="T3" s="24" t="n">
        <f aca="false">$O$3</f>
        <v>16</v>
      </c>
      <c r="U3" s="24" t="n">
        <f aca="false">$P$3</f>
        <v>256</v>
      </c>
      <c r="V3" s="24" t="n">
        <f aca="false">$Q$3</f>
        <v>4096</v>
      </c>
      <c r="X3" s="24" t="n">
        <f aca="false">$N$3</f>
        <v>1</v>
      </c>
      <c r="Y3" s="16" t="n">
        <f aca="false">S3</f>
        <v>0.0179976851851852</v>
      </c>
      <c r="Z3" s="24" t="n">
        <f aca="false">$P$3</f>
        <v>256</v>
      </c>
      <c r="AA3" s="24" t="n">
        <f aca="false">$Q$3</f>
        <v>4096</v>
      </c>
      <c r="AC3" s="24" t="n">
        <f aca="false">$N$3</f>
        <v>1</v>
      </c>
      <c r="AD3" s="24" t="n">
        <f aca="false">$O$3</f>
        <v>16</v>
      </c>
      <c r="AE3" s="16" t="n">
        <f aca="false">Y3</f>
        <v>0.0179976851851852</v>
      </c>
      <c r="AF3" s="24" t="n">
        <f aca="false">$Q$3</f>
        <v>4096</v>
      </c>
      <c r="AH3" s="24" t="n">
        <f aca="false">$N$3</f>
        <v>1</v>
      </c>
      <c r="AI3" s="24" t="n">
        <f aca="false">$O$3</f>
        <v>16</v>
      </c>
      <c r="AJ3" s="24" t="n">
        <f aca="false">$P$3</f>
        <v>256</v>
      </c>
      <c r="AK3" s="16" t="n">
        <f aca="false">AE3</f>
        <v>0.0179976851851852</v>
      </c>
    </row>
    <row r="4" customFormat="false" ht="12.8" hidden="false" customHeight="false" outlineLevel="0" collapsed="false">
      <c r="A4" s="27" t="s">
        <v>5</v>
      </c>
      <c r="B4" s="21" t="n">
        <v>0.0179166666666667</v>
      </c>
      <c r="C4" s="28" t="n">
        <v>0.0452083333333333</v>
      </c>
      <c r="D4" s="21" t="n">
        <v>0.0920833333333333</v>
      </c>
      <c r="E4" s="21" t="n">
        <v>0.192523148148148</v>
      </c>
      <c r="F4" s="22" t="n">
        <f aca="true">INDIRECT(G4)</f>
        <v>0.0926566655768363</v>
      </c>
      <c r="G4" s="23" t="str">
        <f aca="false">ADDRESS(H4,10)</f>
        <v>$J$14</v>
      </c>
      <c r="H4" s="23" t="n">
        <v>14</v>
      </c>
      <c r="J4" s="16" t="n">
        <f aca="false">C2</f>
        <v>0.0455671296296296</v>
      </c>
      <c r="K4" s="12" t="n">
        <f aca="false">MDETERM(X3:AA6)</f>
        <v>97206732.5988927</v>
      </c>
      <c r="L4" s="12" t="n">
        <f aca="false">K4/K2</f>
        <v>0.00111635399401617</v>
      </c>
      <c r="M4" s="16" t="n">
        <f aca="false">J4</f>
        <v>0.0455671296296296</v>
      </c>
      <c r="N4" s="24" t="n">
        <v>1</v>
      </c>
      <c r="O4" s="24" t="n">
        <f aca="false">C1</f>
        <v>40</v>
      </c>
      <c r="P4" s="24" t="n">
        <f aca="false">O4*O4</f>
        <v>1600</v>
      </c>
      <c r="Q4" s="24" t="n">
        <f aca="false">O4*P4</f>
        <v>64000</v>
      </c>
      <c r="R4" s="25"/>
      <c r="S4" s="26" t="n">
        <f aca="false">M4</f>
        <v>0.0455671296296296</v>
      </c>
      <c r="T4" s="24" t="n">
        <f aca="false">$O$4</f>
        <v>40</v>
      </c>
      <c r="U4" s="24" t="n">
        <f aca="false">$P$4</f>
        <v>1600</v>
      </c>
      <c r="V4" s="24" t="n">
        <f aca="false">$Q$4</f>
        <v>64000</v>
      </c>
      <c r="X4" s="24" t="n">
        <f aca="false">$N$4</f>
        <v>1</v>
      </c>
      <c r="Y4" s="16" t="n">
        <f aca="false">S4</f>
        <v>0.0455671296296296</v>
      </c>
      <c r="Z4" s="24" t="n">
        <f aca="false">$P$4</f>
        <v>1600</v>
      </c>
      <c r="AA4" s="24" t="n">
        <f aca="false">$Q$4</f>
        <v>64000</v>
      </c>
      <c r="AC4" s="24" t="n">
        <f aca="false">$N$4</f>
        <v>1</v>
      </c>
      <c r="AD4" s="24" t="n">
        <f aca="false">$O$4</f>
        <v>40</v>
      </c>
      <c r="AE4" s="16" t="n">
        <f aca="false">Y4</f>
        <v>0.0455671296296296</v>
      </c>
      <c r="AF4" s="24" t="n">
        <f aca="false">$Q$4</f>
        <v>64000</v>
      </c>
      <c r="AH4" s="24" t="n">
        <f aca="false">$N$4</f>
        <v>1</v>
      </c>
      <c r="AI4" s="24" t="n">
        <f aca="false">$O$4</f>
        <v>40</v>
      </c>
      <c r="AJ4" s="24" t="n">
        <f aca="false">$P$4</f>
        <v>1600</v>
      </c>
      <c r="AK4" s="16" t="n">
        <f aca="false">AE4</f>
        <v>0.0455671296296296</v>
      </c>
    </row>
    <row r="5" customFormat="false" ht="12.8" hidden="false" customHeight="false" outlineLevel="0" collapsed="false">
      <c r="A5" s="20" t="n">
        <v>30</v>
      </c>
      <c r="B5" s="29" t="n">
        <v>0.0179282407407407</v>
      </c>
      <c r="C5" s="29" t="n">
        <v>0.0452083333333334</v>
      </c>
      <c r="D5" s="29" t="n">
        <v>0.0920833333333334</v>
      </c>
      <c r="E5" s="29" t="n">
        <v>0.192523148148148</v>
      </c>
      <c r="F5" s="22" t="n">
        <f aca="true">INDIRECT(G5)</f>
        <v>0.0926567468360221</v>
      </c>
      <c r="G5" s="23" t="str">
        <f aca="false">ADDRESS(H5,10)</f>
        <v>$J$20</v>
      </c>
      <c r="H5" s="23" t="n">
        <v>20</v>
      </c>
      <c r="J5" s="16" t="n">
        <f aca="false">D2</f>
        <v>0.0930496663888889</v>
      </c>
      <c r="K5" s="12" t="n">
        <f aca="false">MDETERM(AC3:AF6)</f>
        <v>49448.8854608695</v>
      </c>
      <c r="L5" s="12" t="n">
        <f aca="false">K5/K2</f>
        <v>5.6788721632763E-007</v>
      </c>
      <c r="M5" s="16" t="n">
        <f aca="false">J5</f>
        <v>0.0930496663888889</v>
      </c>
      <c r="N5" s="24" t="n">
        <v>1</v>
      </c>
      <c r="O5" s="24" t="n">
        <f aca="false">D1</f>
        <v>80</v>
      </c>
      <c r="P5" s="24" t="n">
        <f aca="false">O5*O5</f>
        <v>6400</v>
      </c>
      <c r="Q5" s="24" t="n">
        <f aca="false">O5*P5</f>
        <v>512000</v>
      </c>
      <c r="R5" s="25"/>
      <c r="S5" s="26" t="n">
        <f aca="false">M5</f>
        <v>0.0930496663888889</v>
      </c>
      <c r="T5" s="24" t="n">
        <f aca="false">$O$5</f>
        <v>80</v>
      </c>
      <c r="U5" s="24" t="n">
        <f aca="false">$P$5</f>
        <v>6400</v>
      </c>
      <c r="V5" s="24" t="n">
        <f aca="false">$Q$5</f>
        <v>512000</v>
      </c>
      <c r="X5" s="24" t="n">
        <f aca="false">$N$5</f>
        <v>1</v>
      </c>
      <c r="Y5" s="16" t="n">
        <f aca="false">S5</f>
        <v>0.0930496663888889</v>
      </c>
      <c r="Z5" s="24" t="n">
        <f aca="false">$P$5</f>
        <v>6400</v>
      </c>
      <c r="AA5" s="24" t="n">
        <f aca="false">$Q$5</f>
        <v>512000</v>
      </c>
      <c r="AC5" s="24" t="n">
        <f aca="false">$N$5</f>
        <v>1</v>
      </c>
      <c r="AD5" s="24" t="n">
        <f aca="false">$O$5</f>
        <v>80</v>
      </c>
      <c r="AE5" s="16" t="n">
        <f aca="false">Y5</f>
        <v>0.0930496663888889</v>
      </c>
      <c r="AF5" s="24" t="n">
        <f aca="false">$Q$5</f>
        <v>512000</v>
      </c>
      <c r="AH5" s="24" t="n">
        <f aca="false">$N$5</f>
        <v>1</v>
      </c>
      <c r="AI5" s="24" t="n">
        <f aca="false">$O$5</f>
        <v>80</v>
      </c>
      <c r="AJ5" s="24" t="n">
        <f aca="false">$P$5</f>
        <v>6400</v>
      </c>
      <c r="AK5" s="16" t="n">
        <f aca="false">AE5</f>
        <v>0.0930496663888889</v>
      </c>
    </row>
    <row r="6" customFormat="false" ht="12.8" hidden="false" customHeight="false" outlineLevel="0" collapsed="false">
      <c r="A6" s="27" t="n">
        <v>31</v>
      </c>
      <c r="B6" s="30" t="n">
        <v>0.0179282407407407</v>
      </c>
      <c r="C6" s="29" t="n">
        <v>0.0452083333333334</v>
      </c>
      <c r="D6" s="29" t="n">
        <v>0.0920833333333334</v>
      </c>
      <c r="E6" s="29" t="n">
        <v>0.192523148148148</v>
      </c>
      <c r="F6" s="22" t="n">
        <f aca="true">INDIRECT(G6)</f>
        <v>0.0926567468360221</v>
      </c>
      <c r="G6" s="23" t="str">
        <f aca="false">ADDRESS(H6,10)</f>
        <v>$J$26</v>
      </c>
      <c r="H6" s="23" t="n">
        <v>26</v>
      </c>
      <c r="J6" s="16" t="n">
        <f aca="false">E2</f>
        <v>0.195266203703704</v>
      </c>
      <c r="K6" s="12" t="n">
        <f aca="false">MDETERM(AH3:AK6)</f>
        <v>19.9259048471769</v>
      </c>
      <c r="L6" s="12" t="n">
        <f aca="false">K6/K2</f>
        <v>2.28835625535523E-010</v>
      </c>
      <c r="M6" s="16" t="n">
        <f aca="false">J6</f>
        <v>0.195266203703704</v>
      </c>
      <c r="N6" s="24" t="n">
        <v>1</v>
      </c>
      <c r="O6" s="31" t="n">
        <f aca="false">E1</f>
        <v>160.9</v>
      </c>
      <c r="P6" s="24" t="n">
        <f aca="false">O6*O6</f>
        <v>25888.81</v>
      </c>
      <c r="Q6" s="24" t="n">
        <f aca="false">O6*P6</f>
        <v>4165509.529</v>
      </c>
      <c r="R6" s="25"/>
      <c r="S6" s="26" t="n">
        <f aca="false">M6</f>
        <v>0.195266203703704</v>
      </c>
      <c r="T6" s="31" t="n">
        <f aca="false">$O$6</f>
        <v>160.9</v>
      </c>
      <c r="U6" s="24" t="n">
        <f aca="false">$P$6</f>
        <v>25888.81</v>
      </c>
      <c r="V6" s="24" t="n">
        <f aca="false">$Q$6</f>
        <v>4165509.529</v>
      </c>
      <c r="X6" s="24" t="n">
        <f aca="false">$N$6</f>
        <v>1</v>
      </c>
      <c r="Y6" s="16" t="n">
        <f aca="false">S6</f>
        <v>0.195266203703704</v>
      </c>
      <c r="Z6" s="24" t="n">
        <f aca="false">$P$6</f>
        <v>25888.81</v>
      </c>
      <c r="AA6" s="24" t="n">
        <f aca="false">$Q$6</f>
        <v>4165509.529</v>
      </c>
      <c r="AC6" s="24" t="n">
        <f aca="false">$N$6</f>
        <v>1</v>
      </c>
      <c r="AD6" s="31" t="n">
        <f aca="false">$O$6</f>
        <v>160.9</v>
      </c>
      <c r="AE6" s="16" t="n">
        <f aca="false">Y6</f>
        <v>0.195266203703704</v>
      </c>
      <c r="AF6" s="24" t="n">
        <f aca="false">$Q$6</f>
        <v>4165509.529</v>
      </c>
      <c r="AH6" s="24" t="n">
        <f aca="false">$N$6</f>
        <v>1</v>
      </c>
      <c r="AI6" s="31" t="n">
        <f aca="false">$O$6</f>
        <v>160.9</v>
      </c>
      <c r="AJ6" s="24" t="n">
        <f aca="false">$P$6</f>
        <v>25888.81</v>
      </c>
      <c r="AK6" s="16" t="n">
        <f aca="false">AE6</f>
        <v>0.195266203703704</v>
      </c>
    </row>
    <row r="7" customFormat="false" ht="12.8" hidden="false" customHeight="false" outlineLevel="0" collapsed="false">
      <c r="A7" s="20" t="n">
        <v>32</v>
      </c>
      <c r="B7" s="30" t="n">
        <v>0.0179282407407407</v>
      </c>
      <c r="C7" s="29" t="n">
        <v>0.0452083333333334</v>
      </c>
      <c r="D7" s="29" t="n">
        <v>0.0920833333333334</v>
      </c>
      <c r="E7" s="29" t="n">
        <v>0.192523148148148</v>
      </c>
      <c r="F7" s="22" t="n">
        <f aca="true">INDIRECT(G7)</f>
        <v>0.0926567468360221</v>
      </c>
      <c r="G7" s="23" t="str">
        <f aca="false">ADDRESS(H7,10)</f>
        <v>$J$32</v>
      </c>
      <c r="H7" s="23" t="n">
        <v>32</v>
      </c>
    </row>
    <row r="8" customFormat="false" ht="12.8" hidden="false" customHeight="false" outlineLevel="0" collapsed="false">
      <c r="A8" s="20" t="n">
        <v>33</v>
      </c>
      <c r="B8" s="30" t="n">
        <v>0.0179282407407407</v>
      </c>
      <c r="C8" s="29" t="n">
        <v>0.0452083333333334</v>
      </c>
      <c r="D8" s="29" t="n">
        <v>0.0920833333333334</v>
      </c>
      <c r="E8" s="29" t="n">
        <v>0.192523148148148</v>
      </c>
      <c r="F8" s="22" t="n">
        <f aca="true">INDIRECT(G8)</f>
        <v>0.0926567468360221</v>
      </c>
      <c r="G8" s="23" t="str">
        <f aca="false">ADDRESS(H8,10)</f>
        <v>$J$38</v>
      </c>
      <c r="H8" s="23" t="n">
        <v>38</v>
      </c>
      <c r="I8" s="0" t="n">
        <v>3</v>
      </c>
      <c r="J8" s="10" t="n">
        <f aca="false">L9+$F$1*L10+L11*$F$1*$F$1+L12*$F$1*$F$1*$F$1</f>
        <v>0.0926566655768363</v>
      </c>
      <c r="K8" s="12" t="n">
        <f aca="false">MDETERM(N9:Q12)</f>
        <v>87075186831.3602</v>
      </c>
      <c r="N8" s="24" t="s">
        <v>6</v>
      </c>
      <c r="O8" s="24" t="s">
        <v>7</v>
      </c>
      <c r="P8" s="24" t="s">
        <v>8</v>
      </c>
      <c r="Q8" s="24" t="s">
        <v>9</v>
      </c>
      <c r="R8" s="25"/>
    </row>
    <row r="9" customFormat="false" ht="12.8" hidden="false" customHeight="false" outlineLevel="0" collapsed="false">
      <c r="A9" s="20" t="n">
        <v>34</v>
      </c>
      <c r="B9" s="30" t="n">
        <v>0.0179282407407407</v>
      </c>
      <c r="C9" s="29" t="n">
        <v>0.0452083333333334</v>
      </c>
      <c r="D9" s="29" t="n">
        <v>0.0920833333333334</v>
      </c>
      <c r="E9" s="29" t="n">
        <v>0.192523148148148</v>
      </c>
      <c r="F9" s="22" t="n">
        <f aca="true">INDIRECT(G9)</f>
        <v>0.0926567468360221</v>
      </c>
      <c r="G9" s="23" t="str">
        <f aca="false">ADDRESS(H9,10)</f>
        <v>$J$44</v>
      </c>
      <c r="H9" s="23" t="n">
        <v>44</v>
      </c>
      <c r="I9" s="0" t="str">
        <f aca="false">ADDRESS(I8,2,1)</f>
        <v>$B$3</v>
      </c>
      <c r="J9" s="16" t="n">
        <f aca="true">INDIRECT(I9)</f>
        <v>0.0179166666666667</v>
      </c>
      <c r="K9" s="12" t="n">
        <f aca="false">MDETERM(S9:V12)</f>
        <v>5012892.59662204</v>
      </c>
      <c r="L9" s="12" t="n">
        <f aca="false">K9/K8</f>
        <v>5.7569702449569E-005</v>
      </c>
      <c r="M9" s="16" t="n">
        <f aca="false">J9</f>
        <v>0.0179166666666667</v>
      </c>
      <c r="N9" s="24" t="n">
        <f aca="false">$N$3</f>
        <v>1</v>
      </c>
      <c r="O9" s="24" t="n">
        <f aca="false">$O$3</f>
        <v>16</v>
      </c>
      <c r="P9" s="24" t="n">
        <f aca="false">$P$3</f>
        <v>256</v>
      </c>
      <c r="Q9" s="24" t="n">
        <f aca="false">$Q$3</f>
        <v>4096</v>
      </c>
      <c r="R9" s="25"/>
      <c r="S9" s="26" t="n">
        <f aca="false">M9</f>
        <v>0.0179166666666667</v>
      </c>
      <c r="T9" s="24" t="n">
        <f aca="false">$O$3</f>
        <v>16</v>
      </c>
      <c r="U9" s="24" t="n">
        <f aca="false">$P$3</f>
        <v>256</v>
      </c>
      <c r="V9" s="24" t="n">
        <f aca="false">$Q$3</f>
        <v>4096</v>
      </c>
      <c r="X9" s="24" t="n">
        <f aca="false">$N$3</f>
        <v>1</v>
      </c>
      <c r="Y9" s="16" t="n">
        <f aca="false">S9</f>
        <v>0.0179166666666667</v>
      </c>
      <c r="Z9" s="24" t="n">
        <f aca="false">$P$3</f>
        <v>256</v>
      </c>
      <c r="AA9" s="24" t="n">
        <f aca="false">$Q$3</f>
        <v>4096</v>
      </c>
      <c r="AC9" s="24" t="n">
        <f aca="false">$N$3</f>
        <v>1</v>
      </c>
      <c r="AD9" s="24" t="n">
        <f aca="false">$O$3</f>
        <v>16</v>
      </c>
      <c r="AE9" s="16" t="n">
        <f aca="false">Y9</f>
        <v>0.0179166666666667</v>
      </c>
      <c r="AF9" s="24" t="n">
        <f aca="false">$Q$3</f>
        <v>4096</v>
      </c>
      <c r="AH9" s="24" t="n">
        <f aca="false">$N$3</f>
        <v>1</v>
      </c>
      <c r="AI9" s="24" t="n">
        <f aca="false">$O$3</f>
        <v>16</v>
      </c>
      <c r="AJ9" s="24" t="n">
        <f aca="false">$P$3</f>
        <v>256</v>
      </c>
      <c r="AK9" s="16" t="n">
        <f aca="false">AE9</f>
        <v>0.0179166666666667</v>
      </c>
    </row>
    <row r="10" customFormat="false" ht="12.8" hidden="false" customHeight="false" outlineLevel="0" collapsed="false">
      <c r="A10" s="20" t="n">
        <v>35</v>
      </c>
      <c r="B10" s="30" t="n">
        <v>0.0179282407407407</v>
      </c>
      <c r="C10" s="29" t="n">
        <v>0.0452083333333334</v>
      </c>
      <c r="D10" s="29" t="n">
        <v>0.0920833333333334</v>
      </c>
      <c r="E10" s="29" t="n">
        <v>0.192523148148148</v>
      </c>
      <c r="F10" s="22" t="n">
        <f aca="true">INDIRECT(G10)</f>
        <v>0.0926567468360221</v>
      </c>
      <c r="G10" s="23" t="str">
        <f aca="false">ADDRESS(H10,10)</f>
        <v>$J$50</v>
      </c>
      <c r="H10" s="23" t="n">
        <v>50</v>
      </c>
      <c r="I10" s="0" t="str">
        <f aca="false">ADDRESS(I8,3,1)</f>
        <v>$C$3</v>
      </c>
      <c r="J10" s="16" t="n">
        <f aca="true">INDIRECT(I10)</f>
        <v>0.0452083333333333</v>
      </c>
      <c r="K10" s="12" t="n">
        <f aca="false">MDETERM(X9:AA12)</f>
        <v>96475676.6297778</v>
      </c>
      <c r="L10" s="12" t="n">
        <f aca="false">K10/K8</f>
        <v>0.00110795830753282</v>
      </c>
      <c r="M10" s="16" t="n">
        <f aca="false">J10</f>
        <v>0.0452083333333333</v>
      </c>
      <c r="N10" s="24" t="n">
        <f aca="false">$N$4</f>
        <v>1</v>
      </c>
      <c r="O10" s="24" t="n">
        <f aca="false">$O$4</f>
        <v>40</v>
      </c>
      <c r="P10" s="24" t="n">
        <f aca="false">$P$4</f>
        <v>1600</v>
      </c>
      <c r="Q10" s="24" t="n">
        <f aca="false">$Q$4</f>
        <v>64000</v>
      </c>
      <c r="R10" s="25"/>
      <c r="S10" s="26" t="n">
        <f aca="false">M10</f>
        <v>0.0452083333333333</v>
      </c>
      <c r="T10" s="24" t="n">
        <f aca="false">$O$4</f>
        <v>40</v>
      </c>
      <c r="U10" s="24" t="n">
        <f aca="false">$P$4</f>
        <v>1600</v>
      </c>
      <c r="V10" s="24" t="n">
        <f aca="false">$Q$4</f>
        <v>64000</v>
      </c>
      <c r="X10" s="24" t="n">
        <f aca="false">$N$4</f>
        <v>1</v>
      </c>
      <c r="Y10" s="16" t="n">
        <f aca="false">S10</f>
        <v>0.0452083333333333</v>
      </c>
      <c r="Z10" s="24" t="n">
        <f aca="false">$P$4</f>
        <v>1600</v>
      </c>
      <c r="AA10" s="24" t="n">
        <f aca="false">$Q$4</f>
        <v>64000</v>
      </c>
      <c r="AC10" s="24" t="n">
        <f aca="false">$N$4</f>
        <v>1</v>
      </c>
      <c r="AD10" s="24" t="n">
        <f aca="false">$O$4</f>
        <v>40</v>
      </c>
      <c r="AE10" s="16" t="n">
        <f aca="false">Y10</f>
        <v>0.0452083333333333</v>
      </c>
      <c r="AF10" s="24" t="n">
        <f aca="false">$Q$4</f>
        <v>64000</v>
      </c>
      <c r="AH10" s="24" t="n">
        <f aca="false">$N$4</f>
        <v>1</v>
      </c>
      <c r="AI10" s="24" t="n">
        <f aca="false">$O$4</f>
        <v>40</v>
      </c>
      <c r="AJ10" s="24" t="n">
        <f aca="false">$P$4</f>
        <v>1600</v>
      </c>
      <c r="AK10" s="16" t="n">
        <f aca="false">AE10</f>
        <v>0.0452083333333333</v>
      </c>
    </row>
    <row r="11" customFormat="false" ht="12.8" hidden="false" customHeight="false" outlineLevel="0" collapsed="false">
      <c r="A11" s="20" t="n">
        <v>36</v>
      </c>
      <c r="B11" s="30" t="n">
        <v>0.0179282407407407</v>
      </c>
      <c r="C11" s="29" t="n">
        <v>0.0452083333333334</v>
      </c>
      <c r="D11" s="29" t="n">
        <v>0.0920833333333334</v>
      </c>
      <c r="E11" s="29" t="n">
        <v>0.192523148148148</v>
      </c>
      <c r="F11" s="22" t="n">
        <f aca="true">INDIRECT(G11)</f>
        <v>0.0926567468360221</v>
      </c>
      <c r="G11" s="23" t="str">
        <f aca="false">ADDRESS(H11,10)</f>
        <v>$J$56</v>
      </c>
      <c r="H11" s="23" t="n">
        <v>56</v>
      </c>
      <c r="I11" s="0" t="str">
        <f aca="false">ADDRESS(I8,4,1)</f>
        <v>$D$3</v>
      </c>
      <c r="J11" s="16" t="n">
        <f aca="true">INDIRECT(I11)</f>
        <v>0.0920833333333333</v>
      </c>
      <c r="K11" s="12" t="n">
        <f aca="false">MDETERM(AC9:AF12)</f>
        <v>44494.7620777769</v>
      </c>
      <c r="L11" s="12" t="n">
        <f aca="false">K11/K8</f>
        <v>5.1099243879833E-007</v>
      </c>
      <c r="M11" s="16" t="n">
        <f aca="false">J11</f>
        <v>0.0920833333333333</v>
      </c>
      <c r="N11" s="24" t="n">
        <f aca="false">$N$5</f>
        <v>1</v>
      </c>
      <c r="O11" s="24" t="n">
        <f aca="false">$O$5</f>
        <v>80</v>
      </c>
      <c r="P11" s="24" t="n">
        <f aca="false">$P$5</f>
        <v>6400</v>
      </c>
      <c r="Q11" s="24" t="n">
        <f aca="false">$Q$5</f>
        <v>512000</v>
      </c>
      <c r="R11" s="25"/>
      <c r="S11" s="26" t="n">
        <f aca="false">M11</f>
        <v>0.0920833333333333</v>
      </c>
      <c r="T11" s="24" t="n">
        <f aca="false">$O$5</f>
        <v>80</v>
      </c>
      <c r="U11" s="24" t="n">
        <f aca="false">$P$5</f>
        <v>6400</v>
      </c>
      <c r="V11" s="24" t="n">
        <f aca="false">$Q$5</f>
        <v>512000</v>
      </c>
      <c r="X11" s="24" t="n">
        <f aca="false">$N$5</f>
        <v>1</v>
      </c>
      <c r="Y11" s="16" t="n">
        <f aca="false">S11</f>
        <v>0.0920833333333333</v>
      </c>
      <c r="Z11" s="24" t="n">
        <f aca="false">$P$5</f>
        <v>6400</v>
      </c>
      <c r="AA11" s="24" t="n">
        <f aca="false">$Q$5</f>
        <v>512000</v>
      </c>
      <c r="AC11" s="24" t="n">
        <f aca="false">$N$5</f>
        <v>1</v>
      </c>
      <c r="AD11" s="24" t="n">
        <f aca="false">$O$5</f>
        <v>80</v>
      </c>
      <c r="AE11" s="16" t="n">
        <f aca="false">Y11</f>
        <v>0.0920833333333333</v>
      </c>
      <c r="AF11" s="24" t="n">
        <f aca="false">$Q$5</f>
        <v>512000</v>
      </c>
      <c r="AH11" s="24" t="n">
        <f aca="false">$N$5</f>
        <v>1</v>
      </c>
      <c r="AI11" s="24" t="n">
        <f aca="false">$O$5</f>
        <v>80</v>
      </c>
      <c r="AJ11" s="24" t="n">
        <f aca="false">$P$5</f>
        <v>6400</v>
      </c>
      <c r="AK11" s="16" t="n">
        <f aca="false">AE11</f>
        <v>0.0920833333333333</v>
      </c>
    </row>
    <row r="12" customFormat="false" ht="12.8" hidden="false" customHeight="false" outlineLevel="0" collapsed="false">
      <c r="A12" s="20" t="n">
        <v>37</v>
      </c>
      <c r="B12" s="29" t="n">
        <v>0.0179282407407407</v>
      </c>
      <c r="C12" s="29" t="n">
        <v>0.0452083333333334</v>
      </c>
      <c r="D12" s="29" t="n">
        <v>0.0920833333333334</v>
      </c>
      <c r="E12" s="29" t="n">
        <v>0.192523148148148</v>
      </c>
      <c r="F12" s="22" t="n">
        <f aca="true">INDIRECT(G12)</f>
        <v>0.0926567468360221</v>
      </c>
      <c r="G12" s="23" t="str">
        <f aca="false">ADDRESS(H12,10)</f>
        <v>$J$62</v>
      </c>
      <c r="H12" s="23" t="n">
        <v>62</v>
      </c>
      <c r="I12" s="0" t="str">
        <f aca="false">ADDRESS(I8,5,1)</f>
        <v>$E$3</v>
      </c>
      <c r="J12" s="16" t="n">
        <f aca="true">INDIRECT(I12)</f>
        <v>0.192523148148148</v>
      </c>
      <c r="K12" s="12" t="n">
        <f aca="false">MDETERM(AH9:AK12)</f>
        <v>20.1952222222251</v>
      </c>
      <c r="L12" s="12" t="n">
        <f aca="false">K12/K8</f>
        <v>2.31928554587399E-010</v>
      </c>
      <c r="M12" s="16" t="n">
        <f aca="false">J12</f>
        <v>0.192523148148148</v>
      </c>
      <c r="N12" s="24" t="n">
        <f aca="false">$N$6</f>
        <v>1</v>
      </c>
      <c r="O12" s="31" t="n">
        <f aca="false">$O$6</f>
        <v>160.9</v>
      </c>
      <c r="P12" s="24" t="n">
        <f aca="false">$P$6</f>
        <v>25888.81</v>
      </c>
      <c r="Q12" s="24" t="n">
        <f aca="false">$Q$6</f>
        <v>4165509.529</v>
      </c>
      <c r="R12" s="25"/>
      <c r="S12" s="26" t="n">
        <f aca="false">M12</f>
        <v>0.192523148148148</v>
      </c>
      <c r="T12" s="31" t="n">
        <f aca="false">$O$6</f>
        <v>160.9</v>
      </c>
      <c r="U12" s="24" t="n">
        <f aca="false">$P$6</f>
        <v>25888.81</v>
      </c>
      <c r="V12" s="24" t="n">
        <f aca="false">$Q$6</f>
        <v>4165509.529</v>
      </c>
      <c r="X12" s="24" t="n">
        <f aca="false">$N$6</f>
        <v>1</v>
      </c>
      <c r="Y12" s="16" t="n">
        <f aca="false">S12</f>
        <v>0.192523148148148</v>
      </c>
      <c r="Z12" s="24" t="n">
        <f aca="false">$P$6</f>
        <v>25888.81</v>
      </c>
      <c r="AA12" s="24" t="n">
        <f aca="false">$Q$6</f>
        <v>4165509.529</v>
      </c>
      <c r="AC12" s="24" t="n">
        <f aca="false">$N$6</f>
        <v>1</v>
      </c>
      <c r="AD12" s="31" t="n">
        <f aca="false">$O$6</f>
        <v>160.9</v>
      </c>
      <c r="AE12" s="16" t="n">
        <f aca="false">Y12</f>
        <v>0.192523148148148</v>
      </c>
      <c r="AF12" s="24" t="n">
        <f aca="false">$Q$6</f>
        <v>4165509.529</v>
      </c>
      <c r="AH12" s="24" t="n">
        <f aca="false">$N$6</f>
        <v>1</v>
      </c>
      <c r="AI12" s="31" t="n">
        <f aca="false">$O$6</f>
        <v>160.9</v>
      </c>
      <c r="AJ12" s="24" t="n">
        <f aca="false">$P$6</f>
        <v>25888.81</v>
      </c>
      <c r="AK12" s="16" t="n">
        <f aca="false">AE12</f>
        <v>0.192523148148148</v>
      </c>
    </row>
    <row r="13" customFormat="false" ht="12.8" hidden="false" customHeight="false" outlineLevel="0" collapsed="false">
      <c r="A13" s="20" t="n">
        <v>38</v>
      </c>
      <c r="B13" s="29" t="n">
        <v>0.0179513888888889</v>
      </c>
      <c r="C13" s="29" t="n">
        <v>0.0453240740740741</v>
      </c>
      <c r="D13" s="29" t="n">
        <v>0.092349537037037</v>
      </c>
      <c r="E13" s="29" t="n">
        <v>0.193113425925926</v>
      </c>
      <c r="F13" s="22" t="n">
        <f aca="true">INDIRECT(G13)</f>
        <v>0.0929247573141533</v>
      </c>
      <c r="G13" s="23" t="str">
        <f aca="false">ADDRESS(H13,10)</f>
        <v>$J$68</v>
      </c>
      <c r="H13" s="23" t="n">
        <v>68</v>
      </c>
    </row>
    <row r="14" customFormat="false" ht="12.8" hidden="false" customHeight="false" outlineLevel="0" collapsed="false">
      <c r="A14" s="20" t="n">
        <v>39</v>
      </c>
      <c r="B14" s="29" t="n">
        <v>0.017974537037037</v>
      </c>
      <c r="C14" s="29" t="n">
        <v>0.0454398148148148</v>
      </c>
      <c r="D14" s="29" t="n">
        <v>0.0926157407407407</v>
      </c>
      <c r="E14" s="29" t="n">
        <v>0.193703703703704</v>
      </c>
      <c r="F14" s="22" t="n">
        <f aca="true">INDIRECT(G14)</f>
        <v>0.0931927677922846</v>
      </c>
      <c r="G14" s="23" t="str">
        <f aca="false">ADDRESS(H14,10)</f>
        <v>$J$74</v>
      </c>
      <c r="H14" s="23" t="n">
        <v>74</v>
      </c>
      <c r="I14" s="12" t="n">
        <f aca="false">I8+1</f>
        <v>4</v>
      </c>
      <c r="J14" s="10" t="n">
        <f aca="false">L15+$F$1*L16+L17*$F$1*$F$1+L18*$F$1*$F$1*$F$1</f>
        <v>0.0926566655768363</v>
      </c>
      <c r="K14" s="12" t="n">
        <f aca="false">MDETERM(N15:Q18)</f>
        <v>87075186831.3602</v>
      </c>
      <c r="N14" s="24" t="s">
        <v>6</v>
      </c>
      <c r="O14" s="24" t="s">
        <v>7</v>
      </c>
      <c r="P14" s="24" t="s">
        <v>8</v>
      </c>
      <c r="Q14" s="24" t="s">
        <v>9</v>
      </c>
      <c r="R14" s="25"/>
    </row>
    <row r="15" customFormat="false" ht="14.65" hidden="false" customHeight="false" outlineLevel="0" collapsed="false">
      <c r="A15" s="0" t="n">
        <v>40</v>
      </c>
      <c r="B15" s="13" t="n">
        <v>0.0179976851851852</v>
      </c>
      <c r="C15" s="13" t="n">
        <v>0.0455555555555556</v>
      </c>
      <c r="D15" s="13" t="n">
        <v>0.0930439814814815</v>
      </c>
      <c r="E15" s="13" t="n">
        <v>0.195266203703704</v>
      </c>
      <c r="F15" s="22" t="n">
        <f aca="true">INDIRECT(G15)</f>
        <v>0.0936258688394578</v>
      </c>
      <c r="G15" s="23" t="str">
        <f aca="false">ADDRESS(H15,10)</f>
        <v>$J$80</v>
      </c>
      <c r="H15" s="23" t="n">
        <v>80</v>
      </c>
      <c r="I15" s="0" t="str">
        <f aca="false">ADDRESS(I14,2,1)</f>
        <v>$B$4</v>
      </c>
      <c r="J15" s="16" t="n">
        <f aca="true">INDIRECT(I15)</f>
        <v>0.0179166666666667</v>
      </c>
      <c r="K15" s="12" t="n">
        <f aca="false">MDETERM(S15:V18)</f>
        <v>5012892.59662204</v>
      </c>
      <c r="L15" s="12" t="n">
        <f aca="false">K15/K14</f>
        <v>5.7569702449569E-005</v>
      </c>
      <c r="M15" s="16" t="n">
        <f aca="false">J15</f>
        <v>0.0179166666666667</v>
      </c>
      <c r="N15" s="24" t="n">
        <f aca="false">$N$3</f>
        <v>1</v>
      </c>
      <c r="O15" s="24" t="n">
        <f aca="false">$O$3</f>
        <v>16</v>
      </c>
      <c r="P15" s="24" t="n">
        <f aca="false">$P$3</f>
        <v>256</v>
      </c>
      <c r="Q15" s="24" t="n">
        <f aca="false">$Q$3</f>
        <v>4096</v>
      </c>
      <c r="R15" s="25"/>
      <c r="S15" s="26" t="n">
        <f aca="false">M15</f>
        <v>0.0179166666666667</v>
      </c>
      <c r="T15" s="24" t="n">
        <f aca="false">$O$3</f>
        <v>16</v>
      </c>
      <c r="U15" s="24" t="n">
        <f aca="false">$P$3</f>
        <v>256</v>
      </c>
      <c r="V15" s="24" t="n">
        <f aca="false">$Q$3</f>
        <v>4096</v>
      </c>
      <c r="X15" s="24" t="n">
        <f aca="false">$N$3</f>
        <v>1</v>
      </c>
      <c r="Y15" s="16" t="n">
        <f aca="false">S15</f>
        <v>0.0179166666666667</v>
      </c>
      <c r="Z15" s="24" t="n">
        <f aca="false">$P$3</f>
        <v>256</v>
      </c>
      <c r="AA15" s="24" t="n">
        <f aca="false">$Q$3</f>
        <v>4096</v>
      </c>
      <c r="AC15" s="24" t="n">
        <f aca="false">$N$3</f>
        <v>1</v>
      </c>
      <c r="AD15" s="24" t="n">
        <f aca="false">$O$3</f>
        <v>16</v>
      </c>
      <c r="AE15" s="16" t="n">
        <f aca="false">Y15</f>
        <v>0.0179166666666667</v>
      </c>
      <c r="AF15" s="24" t="n">
        <f aca="false">$Q$3</f>
        <v>4096</v>
      </c>
      <c r="AH15" s="24" t="n">
        <f aca="false">$N$3</f>
        <v>1</v>
      </c>
      <c r="AI15" s="24" t="n">
        <f aca="false">$O$3</f>
        <v>16</v>
      </c>
      <c r="AJ15" s="24" t="n">
        <f aca="false">$P$3</f>
        <v>256</v>
      </c>
      <c r="AK15" s="16" t="n">
        <f aca="false">AE15</f>
        <v>0.0179166666666667</v>
      </c>
    </row>
    <row r="16" customFormat="false" ht="14.65" hidden="false" customHeight="false" outlineLevel="0" collapsed="false">
      <c r="A16" s="0" t="n">
        <v>41</v>
      </c>
      <c r="B16" s="13" t="n">
        <v>0.0180208333333333</v>
      </c>
      <c r="C16" s="13" t="n">
        <v>0.0456134259259259</v>
      </c>
      <c r="D16" s="13" t="n">
        <v>0.0931828703703704</v>
      </c>
      <c r="E16" s="13" t="n">
        <v>0.19556712962963</v>
      </c>
      <c r="F16" s="22" t="n">
        <f aca="true">INDIRECT(G16)</f>
        <v>0.0937658258500913</v>
      </c>
      <c r="G16" s="23" t="str">
        <f aca="false">ADDRESS(H16,10)</f>
        <v>$J$86</v>
      </c>
      <c r="H16" s="23" t="n">
        <v>86</v>
      </c>
      <c r="I16" s="0" t="str">
        <f aca="false">ADDRESS(I14,3,1)</f>
        <v>$C$4</v>
      </c>
      <c r="J16" s="16" t="n">
        <f aca="true">INDIRECT(I16)</f>
        <v>0.0452083333333333</v>
      </c>
      <c r="K16" s="12" t="n">
        <f aca="false">MDETERM(X15:AA18)</f>
        <v>96475676.6297778</v>
      </c>
      <c r="L16" s="12" t="n">
        <f aca="false">K16/K14</f>
        <v>0.00110795830753282</v>
      </c>
      <c r="M16" s="16" t="n">
        <f aca="false">J16</f>
        <v>0.0452083333333333</v>
      </c>
      <c r="N16" s="24" t="n">
        <f aca="false">$N$4</f>
        <v>1</v>
      </c>
      <c r="O16" s="24" t="n">
        <f aca="false">$O$4</f>
        <v>40</v>
      </c>
      <c r="P16" s="24" t="n">
        <f aca="false">$P$4</f>
        <v>1600</v>
      </c>
      <c r="Q16" s="24" t="n">
        <f aca="false">$Q$4</f>
        <v>64000</v>
      </c>
      <c r="R16" s="25"/>
      <c r="S16" s="26" t="n">
        <f aca="false">M16</f>
        <v>0.0452083333333333</v>
      </c>
      <c r="T16" s="24" t="n">
        <f aca="false">$O$4</f>
        <v>40</v>
      </c>
      <c r="U16" s="24" t="n">
        <f aca="false">$P$4</f>
        <v>1600</v>
      </c>
      <c r="V16" s="24" t="n">
        <f aca="false">$Q$4</f>
        <v>64000</v>
      </c>
      <c r="X16" s="24" t="n">
        <f aca="false">$N$4</f>
        <v>1</v>
      </c>
      <c r="Y16" s="16" t="n">
        <f aca="false">S16</f>
        <v>0.0452083333333333</v>
      </c>
      <c r="Z16" s="24" t="n">
        <f aca="false">$P$4</f>
        <v>1600</v>
      </c>
      <c r="AA16" s="24" t="n">
        <f aca="false">$Q$4</f>
        <v>64000</v>
      </c>
      <c r="AC16" s="24" t="n">
        <f aca="false">$N$4</f>
        <v>1</v>
      </c>
      <c r="AD16" s="24" t="n">
        <f aca="false">$O$4</f>
        <v>40</v>
      </c>
      <c r="AE16" s="16" t="n">
        <f aca="false">Y16</f>
        <v>0.0452083333333333</v>
      </c>
      <c r="AF16" s="24" t="n">
        <f aca="false">$Q$4</f>
        <v>64000</v>
      </c>
      <c r="AH16" s="24" t="n">
        <f aca="false">$N$4</f>
        <v>1</v>
      </c>
      <c r="AI16" s="24" t="n">
        <f aca="false">$O$4</f>
        <v>40</v>
      </c>
      <c r="AJ16" s="24" t="n">
        <f aca="false">$P$4</f>
        <v>1600</v>
      </c>
      <c r="AK16" s="16" t="n">
        <f aca="false">AE16</f>
        <v>0.0452083333333333</v>
      </c>
    </row>
    <row r="17" customFormat="false" ht="14.65" hidden="false" customHeight="false" outlineLevel="0" collapsed="false">
      <c r="A17" s="0" t="n">
        <v>42</v>
      </c>
      <c r="B17" s="13" t="n">
        <v>0.0180439814814815</v>
      </c>
      <c r="C17" s="13" t="n">
        <v>0.0456828703703704</v>
      </c>
      <c r="D17" s="13" t="n">
        <v>0.0933333333333333</v>
      </c>
      <c r="E17" s="13" t="n">
        <v>0.195914351851852</v>
      </c>
      <c r="F17" s="22" t="n">
        <f aca="true">INDIRECT(G17)</f>
        <v>0.0939173063708562</v>
      </c>
      <c r="G17" s="23" t="str">
        <f aca="false">ADDRESS(H17,10)</f>
        <v>$J$92</v>
      </c>
      <c r="H17" s="23" t="n">
        <v>92</v>
      </c>
      <c r="I17" s="0" t="str">
        <f aca="false">ADDRESS(I14,4,1)</f>
        <v>$D$4</v>
      </c>
      <c r="J17" s="16" t="n">
        <f aca="true">INDIRECT(I17)</f>
        <v>0.0920833333333333</v>
      </c>
      <c r="K17" s="12" t="n">
        <f aca="false">MDETERM(AC15:AF18)</f>
        <v>44494.7620777769</v>
      </c>
      <c r="L17" s="12" t="n">
        <f aca="false">K17/K14</f>
        <v>5.1099243879833E-007</v>
      </c>
      <c r="M17" s="16" t="n">
        <f aca="false">J17</f>
        <v>0.0920833333333333</v>
      </c>
      <c r="N17" s="24" t="n">
        <f aca="false">$N$5</f>
        <v>1</v>
      </c>
      <c r="O17" s="24" t="n">
        <f aca="false">$O$5</f>
        <v>80</v>
      </c>
      <c r="P17" s="24" t="n">
        <f aca="false">$P$5</f>
        <v>6400</v>
      </c>
      <c r="Q17" s="24" t="n">
        <f aca="false">$Q$5</f>
        <v>512000</v>
      </c>
      <c r="R17" s="25"/>
      <c r="S17" s="26" t="n">
        <f aca="false">M17</f>
        <v>0.0920833333333333</v>
      </c>
      <c r="T17" s="24" t="n">
        <f aca="false">$O$5</f>
        <v>80</v>
      </c>
      <c r="U17" s="24" t="n">
        <f aca="false">$P$5</f>
        <v>6400</v>
      </c>
      <c r="V17" s="24" t="n">
        <f aca="false">$Q$5</f>
        <v>512000</v>
      </c>
      <c r="X17" s="24" t="n">
        <f aca="false">$N$5</f>
        <v>1</v>
      </c>
      <c r="Y17" s="16" t="n">
        <f aca="false">S17</f>
        <v>0.0920833333333333</v>
      </c>
      <c r="Z17" s="24" t="n">
        <f aca="false">$P$5</f>
        <v>6400</v>
      </c>
      <c r="AA17" s="24" t="n">
        <f aca="false">$Q$5</f>
        <v>512000</v>
      </c>
      <c r="AC17" s="24" t="n">
        <f aca="false">$N$5</f>
        <v>1</v>
      </c>
      <c r="AD17" s="24" t="n">
        <f aca="false">$O$5</f>
        <v>80</v>
      </c>
      <c r="AE17" s="16" t="n">
        <f aca="false">Y17</f>
        <v>0.0920833333333333</v>
      </c>
      <c r="AF17" s="24" t="n">
        <f aca="false">$Q$5</f>
        <v>512000</v>
      </c>
      <c r="AH17" s="24" t="n">
        <f aca="false">$N$5</f>
        <v>1</v>
      </c>
      <c r="AI17" s="24" t="n">
        <f aca="false">$O$5</f>
        <v>80</v>
      </c>
      <c r="AJ17" s="24" t="n">
        <f aca="false">$P$5</f>
        <v>6400</v>
      </c>
      <c r="AK17" s="16" t="n">
        <f aca="false">AE17</f>
        <v>0.0920833333333333</v>
      </c>
    </row>
    <row r="18" customFormat="false" ht="14.65" hidden="false" customHeight="false" outlineLevel="0" collapsed="false">
      <c r="A18" s="0" t="n">
        <v>43</v>
      </c>
      <c r="B18" s="13" t="n">
        <v>0.0180787037037037</v>
      </c>
      <c r="C18" s="13" t="n">
        <v>0.045775462962963</v>
      </c>
      <c r="D18" s="13" t="n">
        <v>0.0935069444444444</v>
      </c>
      <c r="E18" s="13" t="n">
        <v>0.196331018518519</v>
      </c>
      <c r="F18" s="22" t="n">
        <f aca="true">INDIRECT(G18)</f>
        <v>0.0940918947075743</v>
      </c>
      <c r="G18" s="23" t="str">
        <f aca="false">ADDRESS(H18,10)</f>
        <v>$J$98</v>
      </c>
      <c r="H18" s="23" t="n">
        <v>98</v>
      </c>
      <c r="I18" s="0" t="str">
        <f aca="false">ADDRESS(I14,5,1)</f>
        <v>$E$4</v>
      </c>
      <c r="J18" s="16" t="n">
        <f aca="true">INDIRECT(I18)</f>
        <v>0.192523148148148</v>
      </c>
      <c r="K18" s="12" t="n">
        <f aca="false">MDETERM(AH15:AK18)</f>
        <v>20.1952222222251</v>
      </c>
      <c r="L18" s="12" t="n">
        <f aca="false">K18/K14</f>
        <v>2.31928554587399E-010</v>
      </c>
      <c r="M18" s="16" t="n">
        <f aca="false">J18</f>
        <v>0.192523148148148</v>
      </c>
      <c r="N18" s="24" t="n">
        <f aca="false">$N$6</f>
        <v>1</v>
      </c>
      <c r="O18" s="31" t="n">
        <f aca="false">$O$6</f>
        <v>160.9</v>
      </c>
      <c r="P18" s="24" t="n">
        <f aca="false">$P$6</f>
        <v>25888.81</v>
      </c>
      <c r="Q18" s="24" t="n">
        <f aca="false">$Q$6</f>
        <v>4165509.529</v>
      </c>
      <c r="R18" s="25"/>
      <c r="S18" s="26" t="n">
        <f aca="false">M18</f>
        <v>0.192523148148148</v>
      </c>
      <c r="T18" s="31" t="n">
        <f aca="false">$O$6</f>
        <v>160.9</v>
      </c>
      <c r="U18" s="24" t="n">
        <f aca="false">$P$6</f>
        <v>25888.81</v>
      </c>
      <c r="V18" s="24" t="n">
        <f aca="false">$Q$6</f>
        <v>4165509.529</v>
      </c>
      <c r="X18" s="24" t="n">
        <f aca="false">$N$6</f>
        <v>1</v>
      </c>
      <c r="Y18" s="16" t="n">
        <f aca="false">S18</f>
        <v>0.192523148148148</v>
      </c>
      <c r="Z18" s="24" t="n">
        <f aca="false">$P$6</f>
        <v>25888.81</v>
      </c>
      <c r="AA18" s="24" t="n">
        <f aca="false">$Q$6</f>
        <v>4165509.529</v>
      </c>
      <c r="AC18" s="24" t="n">
        <f aca="false">$N$6</f>
        <v>1</v>
      </c>
      <c r="AD18" s="31" t="n">
        <f aca="false">$O$6</f>
        <v>160.9</v>
      </c>
      <c r="AE18" s="16" t="n">
        <f aca="false">Y18</f>
        <v>0.192523148148148</v>
      </c>
      <c r="AF18" s="24" t="n">
        <f aca="false">$Q$6</f>
        <v>4165509.529</v>
      </c>
      <c r="AH18" s="24" t="n">
        <f aca="false">$N$6</f>
        <v>1</v>
      </c>
      <c r="AI18" s="31" t="n">
        <f aca="false">$O$6</f>
        <v>160.9</v>
      </c>
      <c r="AJ18" s="24" t="n">
        <f aca="false">$P$6</f>
        <v>25888.81</v>
      </c>
      <c r="AK18" s="16" t="n">
        <f aca="false">AE18</f>
        <v>0.192523148148148</v>
      </c>
    </row>
    <row r="19" customFormat="false" ht="14.65" hidden="false" customHeight="false" outlineLevel="0" collapsed="false">
      <c r="A19" s="0" t="n">
        <v>44</v>
      </c>
      <c r="B19" s="13" t="n">
        <v>0.0181134259259259</v>
      </c>
      <c r="C19" s="13" t="n">
        <v>0.0458680555555556</v>
      </c>
      <c r="D19" s="13" t="n">
        <v>0.0937152777777778</v>
      </c>
      <c r="E19" s="13" t="n">
        <v>0.196782407407407</v>
      </c>
      <c r="F19" s="22" t="n">
        <f aca="true">INDIRECT(G19)</f>
        <v>0.0943017061185868</v>
      </c>
      <c r="G19" s="23" t="str">
        <f aca="false">ADDRESS(H19,10)</f>
        <v>$J$104</v>
      </c>
      <c r="H19" s="23" t="n">
        <v>104</v>
      </c>
    </row>
    <row r="20" customFormat="false" ht="14.65" hidden="false" customHeight="false" outlineLevel="0" collapsed="false">
      <c r="A20" s="0" t="n">
        <v>45</v>
      </c>
      <c r="B20" s="13" t="n">
        <v>0.0181597222222222</v>
      </c>
      <c r="C20" s="13" t="n">
        <v>0.0459722222222222</v>
      </c>
      <c r="D20" s="13" t="n">
        <v>0.0939351851851852</v>
      </c>
      <c r="E20" s="13" t="n">
        <v>0.197291666666667</v>
      </c>
      <c r="F20" s="22" t="n">
        <f aca="true">INDIRECT(G20)</f>
        <v>0.0945231325306638</v>
      </c>
      <c r="G20" s="23" t="str">
        <f aca="false">ADDRESS(H20,10)</f>
        <v>$J$110</v>
      </c>
      <c r="H20" s="23" t="n">
        <v>110</v>
      </c>
      <c r="I20" s="12" t="n">
        <f aca="false">I14+1</f>
        <v>5</v>
      </c>
      <c r="J20" s="10" t="n">
        <f aca="false">L21+$F$1*L22+L23*$F$1*$F$1+L24*$F$1*$F$1*$F$1</f>
        <v>0.0926567468360221</v>
      </c>
      <c r="K20" s="12" t="n">
        <f aca="false">MDETERM(N21:Q24)</f>
        <v>87075186831.3602</v>
      </c>
      <c r="N20" s="24" t="s">
        <v>6</v>
      </c>
      <c r="O20" s="24" t="s">
        <v>7</v>
      </c>
      <c r="P20" s="24" t="s">
        <v>8</v>
      </c>
      <c r="Q20" s="24" t="s">
        <v>9</v>
      </c>
      <c r="R20" s="25"/>
    </row>
    <row r="21" customFormat="false" ht="14.65" hidden="false" customHeight="false" outlineLevel="0" collapsed="false">
      <c r="A21" s="0" t="n">
        <v>46</v>
      </c>
      <c r="B21" s="13" t="n">
        <v>0.0181944444444444</v>
      </c>
      <c r="C21" s="13" t="n">
        <v>0.0460763888888889</v>
      </c>
      <c r="D21" s="13" t="n">
        <v>0.0941782407407407</v>
      </c>
      <c r="E21" s="13" t="n">
        <v>0.197847222222222</v>
      </c>
      <c r="F21" s="22" t="n">
        <f aca="true">INDIRECT(G21)</f>
        <v>0.0947679801965798</v>
      </c>
      <c r="G21" s="23" t="str">
        <f aca="false">ADDRESS(H21,10)</f>
        <v>$J$116</v>
      </c>
      <c r="H21" s="23" t="n">
        <v>116</v>
      </c>
      <c r="I21" s="0" t="str">
        <f aca="false">ADDRESS(I20,2,1)</f>
        <v>$B$5</v>
      </c>
      <c r="J21" s="16" t="n">
        <f aca="true">INDIRECT(I21)</f>
        <v>0.0179282407407407</v>
      </c>
      <c r="K21" s="12" t="n">
        <f aca="false">MDETERM(S21:V24)</f>
        <v>7344347.8988374</v>
      </c>
      <c r="L21" s="12" t="n">
        <f aca="false">K21/K20</f>
        <v>8.43448996906697E-005</v>
      </c>
      <c r="M21" s="16" t="n">
        <f aca="false">J21</f>
        <v>0.0179282407407407</v>
      </c>
      <c r="N21" s="24" t="n">
        <f aca="false">$N$3</f>
        <v>1</v>
      </c>
      <c r="O21" s="24" t="n">
        <f aca="false">$O$3</f>
        <v>16</v>
      </c>
      <c r="P21" s="24" t="n">
        <f aca="false">$P$3</f>
        <v>256</v>
      </c>
      <c r="Q21" s="24" t="n">
        <f aca="false">$Q$3</f>
        <v>4096</v>
      </c>
      <c r="R21" s="25"/>
      <c r="S21" s="26" t="n">
        <f aca="false">M21</f>
        <v>0.0179282407407407</v>
      </c>
      <c r="T21" s="24" t="n">
        <f aca="false">$O$3</f>
        <v>16</v>
      </c>
      <c r="U21" s="24" t="n">
        <f aca="false">$P$3</f>
        <v>256</v>
      </c>
      <c r="V21" s="24" t="n">
        <f aca="false">$Q$3</f>
        <v>4096</v>
      </c>
      <c r="X21" s="24" t="n">
        <f aca="false">$N$3</f>
        <v>1</v>
      </c>
      <c r="Y21" s="16" t="n">
        <f aca="false">S21</f>
        <v>0.0179282407407407</v>
      </c>
      <c r="Z21" s="24" t="n">
        <f aca="false">$P$3</f>
        <v>256</v>
      </c>
      <c r="AA21" s="24" t="n">
        <f aca="false">$Q$3</f>
        <v>4096</v>
      </c>
      <c r="AC21" s="24" t="n">
        <f aca="false">$N$3</f>
        <v>1</v>
      </c>
      <c r="AD21" s="24" t="n">
        <f aca="false">$O$3</f>
        <v>16</v>
      </c>
      <c r="AE21" s="16" t="n">
        <f aca="false">Y21</f>
        <v>0.0179282407407407</v>
      </c>
      <c r="AF21" s="24" t="n">
        <f aca="false">$Q$3</f>
        <v>4096</v>
      </c>
      <c r="AH21" s="24" t="n">
        <f aca="false">$N$3</f>
        <v>1</v>
      </c>
      <c r="AI21" s="24" t="n">
        <f aca="false">$O$3</f>
        <v>16</v>
      </c>
      <c r="AJ21" s="24" t="n">
        <f aca="false">$P$3</f>
        <v>256</v>
      </c>
      <c r="AK21" s="16" t="n">
        <f aca="false">AE21</f>
        <v>0.0179282407407407</v>
      </c>
    </row>
    <row r="22" customFormat="false" ht="14.65" hidden="false" customHeight="false" outlineLevel="0" collapsed="false">
      <c r="A22" s="0" t="n">
        <v>47</v>
      </c>
      <c r="B22" s="13" t="n">
        <v>0.0182407407407407</v>
      </c>
      <c r="C22" s="13" t="n">
        <v>0.0462037037037037</v>
      </c>
      <c r="D22" s="13" t="n">
        <v>0.0944328703703704</v>
      </c>
      <c r="E22" s="13" t="n">
        <v>0.198449074074074</v>
      </c>
      <c r="F22" s="22" t="n">
        <f aca="true">INDIRECT(G22)</f>
        <v>0.0950241844219365</v>
      </c>
      <c r="G22" s="23" t="str">
        <f aca="false">ADDRESS(H22,10)</f>
        <v>$J$122</v>
      </c>
      <c r="H22" s="23" t="n">
        <v>122</v>
      </c>
      <c r="I22" s="0" t="str">
        <f aca="false">ADDRESS(I20,3,1)</f>
        <v>$C$5</v>
      </c>
      <c r="J22" s="16" t="n">
        <f aca="true">INDIRECT(I22)</f>
        <v>0.0452083333333334</v>
      </c>
      <c r="K22" s="12" t="n">
        <f aca="false">MDETERM(X21:AA24)</f>
        <v>96373756.967056</v>
      </c>
      <c r="L22" s="12" t="n">
        <f aca="false">K22/K20</f>
        <v>0.00110678782870377</v>
      </c>
      <c r="M22" s="16" t="n">
        <f aca="false">J22</f>
        <v>0.0452083333333334</v>
      </c>
      <c r="N22" s="24" t="n">
        <f aca="false">$N$4</f>
        <v>1</v>
      </c>
      <c r="O22" s="24" t="n">
        <f aca="false">$O$4</f>
        <v>40</v>
      </c>
      <c r="P22" s="24" t="n">
        <f aca="false">$P$4</f>
        <v>1600</v>
      </c>
      <c r="Q22" s="24" t="n">
        <f aca="false">$Q$4</f>
        <v>64000</v>
      </c>
      <c r="R22" s="25"/>
      <c r="S22" s="26" t="n">
        <f aca="false">M22</f>
        <v>0.0452083333333334</v>
      </c>
      <c r="T22" s="24" t="n">
        <f aca="false">$O$4</f>
        <v>40</v>
      </c>
      <c r="U22" s="24" t="n">
        <f aca="false">$P$4</f>
        <v>1600</v>
      </c>
      <c r="V22" s="24" t="n">
        <f aca="false">$Q$4</f>
        <v>64000</v>
      </c>
      <c r="X22" s="24" t="n">
        <f aca="false">$N$4</f>
        <v>1</v>
      </c>
      <c r="Y22" s="16" t="n">
        <f aca="false">S22</f>
        <v>0.0452083333333334</v>
      </c>
      <c r="Z22" s="24" t="n">
        <f aca="false">$P$4</f>
        <v>1600</v>
      </c>
      <c r="AA22" s="24" t="n">
        <f aca="false">$Q$4</f>
        <v>64000</v>
      </c>
      <c r="AC22" s="24" t="n">
        <f aca="false">$N$4</f>
        <v>1</v>
      </c>
      <c r="AD22" s="24" t="n">
        <f aca="false">$O$4</f>
        <v>40</v>
      </c>
      <c r="AE22" s="16" t="n">
        <f aca="false">Y22</f>
        <v>0.0452083333333334</v>
      </c>
      <c r="AF22" s="24" t="n">
        <f aca="false">$Q$4</f>
        <v>64000</v>
      </c>
      <c r="AH22" s="24" t="n">
        <f aca="false">$N$4</f>
        <v>1</v>
      </c>
      <c r="AI22" s="24" t="n">
        <f aca="false">$O$4</f>
        <v>40</v>
      </c>
      <c r="AJ22" s="24" t="n">
        <f aca="false">$P$4</f>
        <v>1600</v>
      </c>
      <c r="AK22" s="16" t="n">
        <f aca="false">AE22</f>
        <v>0.0452083333333334</v>
      </c>
    </row>
    <row r="23" customFormat="false" ht="14.65" hidden="false" customHeight="false" outlineLevel="0" collapsed="false">
      <c r="A23" s="0" t="n">
        <v>48</v>
      </c>
      <c r="B23" s="13" t="n">
        <v>0.0182986111111111</v>
      </c>
      <c r="C23" s="13" t="n">
        <v>0.0463310185185185</v>
      </c>
      <c r="D23" s="13" t="n">
        <v>0.0947222222222222</v>
      </c>
      <c r="E23" s="13" t="n">
        <v>0.199097222222222</v>
      </c>
      <c r="F23" s="22" t="n">
        <f aca="true">INDIRECT(G23)</f>
        <v>0.095315703212521</v>
      </c>
      <c r="G23" s="23" t="str">
        <f aca="false">ADDRESS(H23,10)</f>
        <v>$J$128</v>
      </c>
      <c r="H23" s="23" t="n">
        <v>128</v>
      </c>
      <c r="I23" s="0" t="str">
        <f aca="false">ADDRESS(I20,4,1)</f>
        <v>$D$5</v>
      </c>
      <c r="J23" s="16" t="n">
        <f aca="true">INDIRECT(I23)</f>
        <v>0.0920833333333334</v>
      </c>
      <c r="K23" s="12" t="n">
        <f aca="false">MDETERM(AC21:AF24)</f>
        <v>45766.7201930483</v>
      </c>
      <c r="L23" s="12" t="n">
        <f aca="false">K23/K20</f>
        <v>5.25600022905324E-007</v>
      </c>
      <c r="M23" s="16" t="n">
        <f aca="false">J23</f>
        <v>0.0920833333333334</v>
      </c>
      <c r="N23" s="24" t="n">
        <f aca="false">$N$5</f>
        <v>1</v>
      </c>
      <c r="O23" s="24" t="n">
        <f aca="false">$O$5</f>
        <v>80</v>
      </c>
      <c r="P23" s="24" t="n">
        <f aca="false">$P$5</f>
        <v>6400</v>
      </c>
      <c r="Q23" s="24" t="n">
        <f aca="false">$Q$5</f>
        <v>512000</v>
      </c>
      <c r="R23" s="25"/>
      <c r="S23" s="26" t="n">
        <f aca="false">M23</f>
        <v>0.0920833333333334</v>
      </c>
      <c r="T23" s="24" t="n">
        <f aca="false">$O$5</f>
        <v>80</v>
      </c>
      <c r="U23" s="24" t="n">
        <f aca="false">$P$5</f>
        <v>6400</v>
      </c>
      <c r="V23" s="24" t="n">
        <f aca="false">$Q$5</f>
        <v>512000</v>
      </c>
      <c r="X23" s="24" t="n">
        <f aca="false">$N$5</f>
        <v>1</v>
      </c>
      <c r="Y23" s="16" t="n">
        <f aca="false">S23</f>
        <v>0.0920833333333334</v>
      </c>
      <c r="Z23" s="24" t="n">
        <f aca="false">$P$5</f>
        <v>6400</v>
      </c>
      <c r="AA23" s="24" t="n">
        <f aca="false">$Q$5</f>
        <v>512000</v>
      </c>
      <c r="AC23" s="24" t="n">
        <f aca="false">$N$5</f>
        <v>1</v>
      </c>
      <c r="AD23" s="24" t="n">
        <f aca="false">$O$5</f>
        <v>80</v>
      </c>
      <c r="AE23" s="16" t="n">
        <f aca="false">Y23</f>
        <v>0.0920833333333334</v>
      </c>
      <c r="AF23" s="24" t="n">
        <f aca="false">$Q$5</f>
        <v>512000</v>
      </c>
      <c r="AH23" s="24" t="n">
        <f aca="false">$N$5</f>
        <v>1</v>
      </c>
      <c r="AI23" s="24" t="n">
        <f aca="false">$O$5</f>
        <v>80</v>
      </c>
      <c r="AJ23" s="24" t="n">
        <f aca="false">$P$5</f>
        <v>6400</v>
      </c>
      <c r="AK23" s="16" t="n">
        <f aca="false">AE23</f>
        <v>0.0920833333333334</v>
      </c>
    </row>
    <row r="24" customFormat="false" ht="14.65" hidden="false" customHeight="false" outlineLevel="0" collapsed="false">
      <c r="A24" s="0" t="n">
        <v>49</v>
      </c>
      <c r="B24" s="13" t="n">
        <v>0.0183564814814815</v>
      </c>
      <c r="C24" s="13" t="n">
        <v>0.0464814814814815</v>
      </c>
      <c r="D24" s="13" t="n">
        <v>0.0950231481481482</v>
      </c>
      <c r="E24" s="13" t="n">
        <v>0.199791666666667</v>
      </c>
      <c r="F24" s="22" t="n">
        <f aca="true">INDIRECT(G24)</f>
        <v>0.0956184973033603</v>
      </c>
      <c r="G24" s="23" t="str">
        <f aca="false">ADDRESS(H24,10)</f>
        <v>$J$134</v>
      </c>
      <c r="H24" s="23" t="n">
        <v>134</v>
      </c>
      <c r="I24" s="0" t="str">
        <f aca="false">ADDRESS(I20,5,1)</f>
        <v>$E$5</v>
      </c>
      <c r="J24" s="16" t="n">
        <f aca="true">INDIRECT(I24)</f>
        <v>0.192523148148148</v>
      </c>
      <c r="K24" s="12" t="n">
        <f aca="false">MDETERM(AH21:AK24)</f>
        <v>15.6670694444655</v>
      </c>
      <c r="L24" s="12" t="n">
        <f aca="false">K24/K20</f>
        <v>1.7992576317761E-010</v>
      </c>
      <c r="M24" s="16" t="n">
        <f aca="false">J24</f>
        <v>0.192523148148148</v>
      </c>
      <c r="N24" s="24" t="n">
        <f aca="false">$N$6</f>
        <v>1</v>
      </c>
      <c r="O24" s="31" t="n">
        <f aca="false">$O$6</f>
        <v>160.9</v>
      </c>
      <c r="P24" s="24" t="n">
        <f aca="false">$P$6</f>
        <v>25888.81</v>
      </c>
      <c r="Q24" s="24" t="n">
        <f aca="false">$Q$6</f>
        <v>4165509.529</v>
      </c>
      <c r="R24" s="25"/>
      <c r="S24" s="26" t="n">
        <f aca="false">M24</f>
        <v>0.192523148148148</v>
      </c>
      <c r="T24" s="31" t="n">
        <f aca="false">$O$6</f>
        <v>160.9</v>
      </c>
      <c r="U24" s="24" t="n">
        <f aca="false">$P$6</f>
        <v>25888.81</v>
      </c>
      <c r="V24" s="24" t="n">
        <f aca="false">$Q$6</f>
        <v>4165509.529</v>
      </c>
      <c r="X24" s="24" t="n">
        <f aca="false">$N$6</f>
        <v>1</v>
      </c>
      <c r="Y24" s="16" t="n">
        <f aca="false">S24</f>
        <v>0.192523148148148</v>
      </c>
      <c r="Z24" s="24" t="n">
        <f aca="false">$P$6</f>
        <v>25888.81</v>
      </c>
      <c r="AA24" s="24" t="n">
        <f aca="false">$Q$6</f>
        <v>4165509.529</v>
      </c>
      <c r="AC24" s="24" t="n">
        <f aca="false">$N$6</f>
        <v>1</v>
      </c>
      <c r="AD24" s="31" t="n">
        <f aca="false">$O$6</f>
        <v>160.9</v>
      </c>
      <c r="AE24" s="16" t="n">
        <f aca="false">Y24</f>
        <v>0.192523148148148</v>
      </c>
      <c r="AF24" s="24" t="n">
        <f aca="false">$Q$6</f>
        <v>4165509.529</v>
      </c>
      <c r="AH24" s="24" t="n">
        <f aca="false">$N$6</f>
        <v>1</v>
      </c>
      <c r="AI24" s="31" t="n">
        <f aca="false">$O$6</f>
        <v>160.9</v>
      </c>
      <c r="AJ24" s="24" t="n">
        <f aca="false">$P$6</f>
        <v>25888.81</v>
      </c>
      <c r="AK24" s="16" t="n">
        <f aca="false">AE24</f>
        <v>0.192523148148148</v>
      </c>
    </row>
    <row r="25" customFormat="false" ht="14.65" hidden="false" customHeight="false" outlineLevel="0" collapsed="false">
      <c r="A25" s="0" t="n">
        <v>50</v>
      </c>
      <c r="B25" s="13" t="n">
        <v>0.0184143518518519</v>
      </c>
      <c r="C25" s="13" t="n">
        <v>0.0466319444444444</v>
      </c>
      <c r="D25" s="13" t="n">
        <v>0.0953472222222222</v>
      </c>
      <c r="E25" s="13" t="n">
        <v>0.200532407407407</v>
      </c>
      <c r="F25" s="22" t="n">
        <f aca="true">INDIRECT(G25)</f>
        <v>0.0959447939072241</v>
      </c>
      <c r="G25" s="23" t="str">
        <f aca="false">ADDRESS(H25,10)</f>
        <v>$J$140</v>
      </c>
      <c r="H25" s="23" t="n">
        <v>140</v>
      </c>
    </row>
    <row r="26" customFormat="false" ht="14.65" hidden="false" customHeight="false" outlineLevel="0" collapsed="false">
      <c r="A26" s="0" t="n">
        <v>51</v>
      </c>
      <c r="B26" s="13" t="n">
        <v>0.0184722222222222</v>
      </c>
      <c r="C26" s="13" t="n">
        <v>0.0467939814814815</v>
      </c>
      <c r="D26" s="13" t="n">
        <v>0.0956828703703704</v>
      </c>
      <c r="E26" s="13" t="n">
        <v>0.201319444444444</v>
      </c>
      <c r="F26" s="22" t="n">
        <f aca="true">INDIRECT(G26)</f>
        <v>0.0962826140212197</v>
      </c>
      <c r="G26" s="23" t="str">
        <f aca="false">ADDRESS(H26,10)</f>
        <v>$J$146</v>
      </c>
      <c r="H26" s="23" t="n">
        <v>146</v>
      </c>
      <c r="I26" s="12" t="n">
        <f aca="false">I20+1</f>
        <v>6</v>
      </c>
      <c r="J26" s="10" t="n">
        <f aca="false">L27+$F$1*L28+L29*$F$1*$F$1+L30*$F$1*$F$1*$F$1</f>
        <v>0.0926567468360221</v>
      </c>
      <c r="K26" s="12" t="n">
        <f aca="false">MDETERM(N27:Q30)</f>
        <v>87075186831.3602</v>
      </c>
      <c r="N26" s="24" t="s">
        <v>6</v>
      </c>
      <c r="O26" s="24" t="s">
        <v>7</v>
      </c>
      <c r="P26" s="24" t="s">
        <v>8</v>
      </c>
      <c r="Q26" s="24" t="s">
        <v>9</v>
      </c>
      <c r="R26" s="25"/>
    </row>
    <row r="27" customFormat="false" ht="14.65" hidden="false" customHeight="false" outlineLevel="0" collapsed="false">
      <c r="A27" s="0" t="n">
        <v>52</v>
      </c>
      <c r="B27" s="13" t="n">
        <v>0.0185416666666667</v>
      </c>
      <c r="C27" s="13" t="n">
        <v>0.0469560185185185</v>
      </c>
      <c r="D27" s="13" t="n">
        <v>0.0960416666666667</v>
      </c>
      <c r="E27" s="13" t="n">
        <v>0.202164351851852</v>
      </c>
      <c r="F27" s="22" t="n">
        <f aca="true">INDIRECT(G27)</f>
        <v>0.0966440281391735</v>
      </c>
      <c r="G27" s="23" t="str">
        <f aca="false">ADDRESS(H27,10)</f>
        <v>$J$152</v>
      </c>
      <c r="H27" s="23" t="n">
        <v>152</v>
      </c>
      <c r="I27" s="0" t="str">
        <f aca="false">ADDRESS(I26,2,1)</f>
        <v>$B$6</v>
      </c>
      <c r="J27" s="16" t="n">
        <f aca="true">INDIRECT(I27)</f>
        <v>0.0179282407407407</v>
      </c>
      <c r="K27" s="12" t="n">
        <f aca="false">MDETERM(S27:V30)</f>
        <v>7344347.8988374</v>
      </c>
      <c r="L27" s="12" t="n">
        <f aca="false">K27/K26</f>
        <v>8.43448996906697E-005</v>
      </c>
      <c r="M27" s="16" t="n">
        <f aca="false">J27</f>
        <v>0.0179282407407407</v>
      </c>
      <c r="N27" s="24" t="n">
        <f aca="false">$N$3</f>
        <v>1</v>
      </c>
      <c r="O27" s="24" t="n">
        <f aca="false">$O$3</f>
        <v>16</v>
      </c>
      <c r="P27" s="24" t="n">
        <f aca="false">$P$3</f>
        <v>256</v>
      </c>
      <c r="Q27" s="24" t="n">
        <f aca="false">$Q$3</f>
        <v>4096</v>
      </c>
      <c r="R27" s="25" t="n">
        <f aca="false">S27-S21</f>
        <v>0</v>
      </c>
      <c r="S27" s="26" t="n">
        <f aca="false">M27</f>
        <v>0.0179282407407407</v>
      </c>
      <c r="T27" s="24" t="n">
        <f aca="false">$O$3</f>
        <v>16</v>
      </c>
      <c r="U27" s="24" t="n">
        <f aca="false">$P$3</f>
        <v>256</v>
      </c>
      <c r="V27" s="24" t="n">
        <f aca="false">$Q$3</f>
        <v>4096</v>
      </c>
      <c r="X27" s="24" t="n">
        <f aca="false">$N$3</f>
        <v>1</v>
      </c>
      <c r="Y27" s="16" t="n">
        <f aca="false">S27</f>
        <v>0.0179282407407407</v>
      </c>
      <c r="Z27" s="24" t="n">
        <f aca="false">$P$3</f>
        <v>256</v>
      </c>
      <c r="AA27" s="24" t="n">
        <f aca="false">$Q$3</f>
        <v>4096</v>
      </c>
      <c r="AC27" s="24" t="n">
        <f aca="false">$N$3</f>
        <v>1</v>
      </c>
      <c r="AD27" s="24" t="n">
        <f aca="false">$O$3</f>
        <v>16</v>
      </c>
      <c r="AE27" s="16" t="n">
        <f aca="false">Y27</f>
        <v>0.0179282407407407</v>
      </c>
      <c r="AF27" s="24" t="n">
        <f aca="false">$Q$3</f>
        <v>4096</v>
      </c>
      <c r="AH27" s="24" t="n">
        <f aca="false">$N$3</f>
        <v>1</v>
      </c>
      <c r="AI27" s="24" t="n">
        <f aca="false">$O$3</f>
        <v>16</v>
      </c>
      <c r="AJ27" s="24" t="n">
        <f aca="false">$P$3</f>
        <v>256</v>
      </c>
      <c r="AK27" s="16" t="n">
        <f aca="false">AE27</f>
        <v>0.0179282407407407</v>
      </c>
    </row>
    <row r="28" customFormat="false" ht="14.65" hidden="false" customHeight="false" outlineLevel="0" collapsed="false">
      <c r="A28" s="0" t="n">
        <v>53</v>
      </c>
      <c r="B28" s="13" t="n">
        <v>0.018599537037037</v>
      </c>
      <c r="C28" s="13" t="n">
        <v>0.0471412037037037</v>
      </c>
      <c r="D28" s="13" t="n">
        <v>0.0964236111111111</v>
      </c>
      <c r="E28" s="13" t="n">
        <v>0.203043981481481</v>
      </c>
      <c r="F28" s="22" t="n">
        <f aca="true">INDIRECT(G28)</f>
        <v>0.0970283568594655</v>
      </c>
      <c r="G28" s="23" t="str">
        <f aca="false">ADDRESS(H28,10)</f>
        <v>$J$158</v>
      </c>
      <c r="H28" s="23" t="n">
        <v>158</v>
      </c>
      <c r="I28" s="0" t="str">
        <f aca="false">ADDRESS(I26,3,1)</f>
        <v>$C$6</v>
      </c>
      <c r="J28" s="16" t="n">
        <f aca="true">INDIRECT(I28)</f>
        <v>0.0452083333333334</v>
      </c>
      <c r="K28" s="12" t="n">
        <f aca="false">MDETERM(X27:AA30)</f>
        <v>96373756.967056</v>
      </c>
      <c r="L28" s="12" t="n">
        <f aca="false">K28/K26</f>
        <v>0.00110678782870377</v>
      </c>
      <c r="M28" s="16" t="n">
        <f aca="false">J28</f>
        <v>0.0452083333333334</v>
      </c>
      <c r="N28" s="24" t="n">
        <f aca="false">$N$4</f>
        <v>1</v>
      </c>
      <c r="O28" s="24" t="n">
        <f aca="false">$O$4</f>
        <v>40</v>
      </c>
      <c r="P28" s="24" t="n">
        <f aca="false">$P$4</f>
        <v>1600</v>
      </c>
      <c r="Q28" s="24" t="n">
        <f aca="false">$Q$4</f>
        <v>64000</v>
      </c>
      <c r="R28" s="25" t="n">
        <f aca="false">S28-S22</f>
        <v>0</v>
      </c>
      <c r="S28" s="26" t="n">
        <f aca="false">M28</f>
        <v>0.0452083333333334</v>
      </c>
      <c r="T28" s="24" t="n">
        <f aca="false">$O$4</f>
        <v>40</v>
      </c>
      <c r="U28" s="24" t="n">
        <f aca="false">$P$4</f>
        <v>1600</v>
      </c>
      <c r="V28" s="24" t="n">
        <f aca="false">$Q$4</f>
        <v>64000</v>
      </c>
      <c r="X28" s="24" t="n">
        <f aca="false">$N$4</f>
        <v>1</v>
      </c>
      <c r="Y28" s="16" t="n">
        <f aca="false">S28</f>
        <v>0.0452083333333334</v>
      </c>
      <c r="Z28" s="24" t="n">
        <f aca="false">$P$4</f>
        <v>1600</v>
      </c>
      <c r="AA28" s="24" t="n">
        <f aca="false">$Q$4</f>
        <v>64000</v>
      </c>
      <c r="AC28" s="24" t="n">
        <f aca="false">$N$4</f>
        <v>1</v>
      </c>
      <c r="AD28" s="24" t="n">
        <f aca="false">$O$4</f>
        <v>40</v>
      </c>
      <c r="AE28" s="16" t="n">
        <f aca="false">Y28</f>
        <v>0.0452083333333334</v>
      </c>
      <c r="AF28" s="24" t="n">
        <f aca="false">$Q$4</f>
        <v>64000</v>
      </c>
      <c r="AH28" s="24" t="n">
        <f aca="false">$N$4</f>
        <v>1</v>
      </c>
      <c r="AI28" s="24" t="n">
        <f aca="false">$O$4</f>
        <v>40</v>
      </c>
      <c r="AJ28" s="24" t="n">
        <f aca="false">$P$4</f>
        <v>1600</v>
      </c>
      <c r="AK28" s="16" t="n">
        <f aca="false">AE28</f>
        <v>0.0452083333333334</v>
      </c>
    </row>
    <row r="29" customFormat="false" ht="14.65" hidden="false" customHeight="false" outlineLevel="0" collapsed="false">
      <c r="A29" s="0" t="n">
        <v>54</v>
      </c>
      <c r="B29" s="13" t="n">
        <v>0.0186805555555556</v>
      </c>
      <c r="C29" s="13" t="n">
        <v>0.0473263888888889</v>
      </c>
      <c r="D29" s="13" t="n">
        <v>0.0968287037037037</v>
      </c>
      <c r="E29" s="13" t="n">
        <v>0.203981481481481</v>
      </c>
      <c r="F29" s="22" t="n">
        <f aca="true">INDIRECT(G29)</f>
        <v>0.0974363608429018</v>
      </c>
      <c r="G29" s="23" t="str">
        <f aca="false">ADDRESS(H29,10)</f>
        <v>$J$164</v>
      </c>
      <c r="H29" s="23" t="n">
        <v>164</v>
      </c>
      <c r="I29" s="0" t="str">
        <f aca="false">ADDRESS(I26,4,1)</f>
        <v>$D$6</v>
      </c>
      <c r="J29" s="16" t="n">
        <f aca="true">INDIRECT(I29)</f>
        <v>0.0920833333333334</v>
      </c>
      <c r="K29" s="12" t="n">
        <f aca="false">MDETERM(AC27:AF30)</f>
        <v>45766.7201930483</v>
      </c>
      <c r="L29" s="12" t="n">
        <f aca="false">K29/K26</f>
        <v>5.25600022905324E-007</v>
      </c>
      <c r="M29" s="16" t="n">
        <f aca="false">J29</f>
        <v>0.0920833333333334</v>
      </c>
      <c r="N29" s="24" t="n">
        <f aca="false">$N$5</f>
        <v>1</v>
      </c>
      <c r="O29" s="24" t="n">
        <f aca="false">$O$5</f>
        <v>80</v>
      </c>
      <c r="P29" s="24" t="n">
        <f aca="false">$P$5</f>
        <v>6400</v>
      </c>
      <c r="Q29" s="24" t="n">
        <f aca="false">$Q$5</f>
        <v>512000</v>
      </c>
      <c r="R29" s="25" t="n">
        <f aca="false">S29-S23</f>
        <v>0</v>
      </c>
      <c r="S29" s="26" t="n">
        <f aca="false">M29</f>
        <v>0.0920833333333334</v>
      </c>
      <c r="T29" s="24" t="n">
        <f aca="false">$O$5</f>
        <v>80</v>
      </c>
      <c r="U29" s="24" t="n">
        <f aca="false">$P$5</f>
        <v>6400</v>
      </c>
      <c r="V29" s="24" t="n">
        <f aca="false">$Q$5</f>
        <v>512000</v>
      </c>
      <c r="X29" s="24" t="n">
        <f aca="false">$N$5</f>
        <v>1</v>
      </c>
      <c r="Y29" s="16" t="n">
        <f aca="false">S29</f>
        <v>0.0920833333333334</v>
      </c>
      <c r="Z29" s="24" t="n">
        <f aca="false">$P$5</f>
        <v>6400</v>
      </c>
      <c r="AA29" s="24" t="n">
        <f aca="false">$Q$5</f>
        <v>512000</v>
      </c>
      <c r="AC29" s="24" t="n">
        <f aca="false">$N$5</f>
        <v>1</v>
      </c>
      <c r="AD29" s="24" t="n">
        <f aca="false">$O$5</f>
        <v>80</v>
      </c>
      <c r="AE29" s="16" t="n">
        <f aca="false">Y29</f>
        <v>0.0920833333333334</v>
      </c>
      <c r="AF29" s="24" t="n">
        <f aca="false">$Q$5</f>
        <v>512000</v>
      </c>
      <c r="AH29" s="24" t="n">
        <f aca="false">$N$5</f>
        <v>1</v>
      </c>
      <c r="AI29" s="24" t="n">
        <f aca="false">$O$5</f>
        <v>80</v>
      </c>
      <c r="AJ29" s="24" t="n">
        <f aca="false">$P$5</f>
        <v>6400</v>
      </c>
      <c r="AK29" s="16" t="n">
        <f aca="false">AE29</f>
        <v>0.0920833333333334</v>
      </c>
    </row>
    <row r="30" customFormat="false" ht="14.65" hidden="false" customHeight="false" outlineLevel="0" collapsed="false">
      <c r="A30" s="0" t="n">
        <v>55</v>
      </c>
      <c r="B30" s="13" t="n">
        <v>0.01875</v>
      </c>
      <c r="C30" s="13" t="n">
        <v>0.0475231481481482</v>
      </c>
      <c r="D30" s="13" t="n">
        <v>0.0972569444444444</v>
      </c>
      <c r="E30" s="13" t="n">
        <v>0.204953703703704</v>
      </c>
      <c r="F30" s="22" t="n">
        <f aca="true">INDIRECT(G30)</f>
        <v>0.0978675276385529</v>
      </c>
      <c r="G30" s="23" t="str">
        <f aca="false">ADDRESS(H30,10)</f>
        <v>$J$170</v>
      </c>
      <c r="H30" s="23" t="n">
        <v>170</v>
      </c>
      <c r="I30" s="0" t="str">
        <f aca="false">ADDRESS(I26,5,1)</f>
        <v>$E$6</v>
      </c>
      <c r="J30" s="16" t="n">
        <f aca="true">INDIRECT(I30)</f>
        <v>0.192523148148148</v>
      </c>
      <c r="K30" s="12" t="n">
        <f aca="false">MDETERM(AH27:AK30)</f>
        <v>15.6670694444655</v>
      </c>
      <c r="L30" s="12" t="n">
        <f aca="false">K30/K26</f>
        <v>1.7992576317761E-010</v>
      </c>
      <c r="M30" s="16" t="n">
        <f aca="false">J30</f>
        <v>0.192523148148148</v>
      </c>
      <c r="N30" s="24" t="n">
        <f aca="false">$N$6</f>
        <v>1</v>
      </c>
      <c r="O30" s="31" t="n">
        <f aca="false">$O$6</f>
        <v>160.9</v>
      </c>
      <c r="P30" s="24" t="n">
        <f aca="false">$P$6</f>
        <v>25888.81</v>
      </c>
      <c r="Q30" s="24" t="n">
        <f aca="false">$Q$6</f>
        <v>4165509.529</v>
      </c>
      <c r="R30" s="25" t="n">
        <f aca="false">S30-S24</f>
        <v>0</v>
      </c>
      <c r="S30" s="26" t="n">
        <f aca="false">M30</f>
        <v>0.192523148148148</v>
      </c>
      <c r="T30" s="31" t="n">
        <f aca="false">$O$6</f>
        <v>160.9</v>
      </c>
      <c r="U30" s="24" t="n">
        <f aca="false">$P$6</f>
        <v>25888.81</v>
      </c>
      <c r="V30" s="24" t="n">
        <f aca="false">$Q$6</f>
        <v>4165509.529</v>
      </c>
      <c r="X30" s="24" t="n">
        <f aca="false">$N$6</f>
        <v>1</v>
      </c>
      <c r="Y30" s="16" t="n">
        <f aca="false">S30</f>
        <v>0.192523148148148</v>
      </c>
      <c r="Z30" s="24" t="n">
        <f aca="false">$P$6</f>
        <v>25888.81</v>
      </c>
      <c r="AA30" s="24" t="n">
        <f aca="false">$Q$6</f>
        <v>4165509.529</v>
      </c>
      <c r="AC30" s="24" t="n">
        <f aca="false">$N$6</f>
        <v>1</v>
      </c>
      <c r="AD30" s="31" t="n">
        <f aca="false">$O$6</f>
        <v>160.9</v>
      </c>
      <c r="AE30" s="16" t="n">
        <f aca="false">Y30</f>
        <v>0.192523148148148</v>
      </c>
      <c r="AF30" s="24" t="n">
        <f aca="false">$Q$6</f>
        <v>4165509.529</v>
      </c>
      <c r="AH30" s="24" t="n">
        <f aca="false">$N$6</f>
        <v>1</v>
      </c>
      <c r="AI30" s="31" t="n">
        <f aca="false">$O$6</f>
        <v>160.9</v>
      </c>
      <c r="AJ30" s="24" t="n">
        <f aca="false">$P$6</f>
        <v>25888.81</v>
      </c>
      <c r="AK30" s="16" t="n">
        <f aca="false">AE30</f>
        <v>0.192523148148148</v>
      </c>
    </row>
    <row r="31" customFormat="false" ht="14.65" hidden="false" customHeight="false" outlineLevel="0" collapsed="false">
      <c r="A31" s="0" t="n">
        <v>56</v>
      </c>
      <c r="B31" s="13" t="n">
        <v>0.0188310185185185</v>
      </c>
      <c r="C31" s="13" t="n">
        <v>0.0477314814814815</v>
      </c>
      <c r="D31" s="13" t="n">
        <v>0.0976967592592593</v>
      </c>
      <c r="E31" s="13" t="n">
        <v>0.205983796296296</v>
      </c>
      <c r="F31" s="22" t="n">
        <f aca="true">INDIRECT(G31)</f>
        <v>0.0983103094352689</v>
      </c>
      <c r="G31" s="23" t="str">
        <f aca="false">ADDRESS(H31,10)</f>
        <v>$J$176</v>
      </c>
      <c r="H31" s="23" t="n">
        <v>176</v>
      </c>
    </row>
    <row r="32" customFormat="false" ht="14.65" hidden="false" customHeight="false" outlineLevel="0" collapsed="false">
      <c r="A32" s="0" t="n">
        <v>57</v>
      </c>
      <c r="B32" s="13" t="n">
        <v>0.018912037037037</v>
      </c>
      <c r="C32" s="13" t="n">
        <v>0.0479398148148148</v>
      </c>
      <c r="D32" s="13" t="n">
        <v>0.0981597222222222</v>
      </c>
      <c r="E32" s="13" t="n">
        <v>0.207071759259259</v>
      </c>
      <c r="F32" s="22" t="n">
        <f aca="true">INDIRECT(G32)</f>
        <v>0.0987766039767573</v>
      </c>
      <c r="G32" s="23" t="str">
        <f aca="false">ADDRESS(H32,10)</f>
        <v>$J$182</v>
      </c>
      <c r="H32" s="23" t="n">
        <v>182</v>
      </c>
      <c r="I32" s="12" t="n">
        <f aca="false">I26+1</f>
        <v>7</v>
      </c>
      <c r="J32" s="10" t="n">
        <f aca="false">L33+$F$1*L34+L35*$F$1*$F$1+L36*$F$1*$F$1*$F$1</f>
        <v>0.0926567468360221</v>
      </c>
      <c r="K32" s="12" t="n">
        <f aca="false">MDETERM(N33:Q36)</f>
        <v>87075186831.3602</v>
      </c>
      <c r="N32" s="24" t="s">
        <v>6</v>
      </c>
      <c r="O32" s="24" t="s">
        <v>7</v>
      </c>
      <c r="P32" s="24" t="s">
        <v>8</v>
      </c>
      <c r="Q32" s="24" t="s">
        <v>9</v>
      </c>
      <c r="R32" s="25"/>
    </row>
    <row r="33" customFormat="false" ht="14.65" hidden="false" customHeight="false" outlineLevel="0" collapsed="false">
      <c r="A33" s="0" t="n">
        <v>58</v>
      </c>
      <c r="B33" s="13" t="n">
        <v>0.0190046296296296</v>
      </c>
      <c r="C33" s="13" t="n">
        <v>0.0481712962962963</v>
      </c>
      <c r="D33" s="13" t="n">
        <v>0.0986458333333333</v>
      </c>
      <c r="E33" s="13" t="n">
        <v>0.208206018518519</v>
      </c>
      <c r="F33" s="22" t="n">
        <f aca="true">INDIRECT(G33)</f>
        <v>0.0992659858707032</v>
      </c>
      <c r="G33" s="23" t="str">
        <f aca="false">ADDRESS(H33,10)</f>
        <v>$J$188</v>
      </c>
      <c r="H33" s="23" t="n">
        <v>188</v>
      </c>
      <c r="I33" s="0" t="str">
        <f aca="false">ADDRESS(I32,2,1)</f>
        <v>$B$7</v>
      </c>
      <c r="J33" s="13" t="n">
        <f aca="true">INDIRECT(I33)</f>
        <v>0.0179282407407407</v>
      </c>
      <c r="K33" s="12" t="n">
        <f aca="false">MDETERM(S33:V36)</f>
        <v>7344347.8988374</v>
      </c>
      <c r="L33" s="12" t="n">
        <f aca="false">K33/K32</f>
        <v>8.43448996906697E-005</v>
      </c>
      <c r="M33" s="16" t="n">
        <f aca="false">J33</f>
        <v>0.0179282407407407</v>
      </c>
      <c r="N33" s="24" t="n">
        <f aca="false">$N$3</f>
        <v>1</v>
      </c>
      <c r="O33" s="24" t="n">
        <f aca="false">$O$3</f>
        <v>16</v>
      </c>
      <c r="P33" s="24" t="n">
        <f aca="false">$P$3</f>
        <v>256</v>
      </c>
      <c r="Q33" s="24" t="n">
        <f aca="false">$Q$3</f>
        <v>4096</v>
      </c>
      <c r="R33" s="25" t="n">
        <f aca="false">S33-S27</f>
        <v>0</v>
      </c>
      <c r="S33" s="26" t="n">
        <f aca="false">M33</f>
        <v>0.0179282407407407</v>
      </c>
      <c r="T33" s="24" t="n">
        <f aca="false">$O$3</f>
        <v>16</v>
      </c>
      <c r="U33" s="24" t="n">
        <f aca="false">$P$3</f>
        <v>256</v>
      </c>
      <c r="V33" s="24" t="n">
        <f aca="false">$Q$3</f>
        <v>4096</v>
      </c>
      <c r="X33" s="24" t="n">
        <f aca="false">$N$3</f>
        <v>1</v>
      </c>
      <c r="Y33" s="16" t="n">
        <f aca="false">S33</f>
        <v>0.0179282407407407</v>
      </c>
      <c r="Z33" s="24" t="n">
        <f aca="false">$P$3</f>
        <v>256</v>
      </c>
      <c r="AA33" s="24" t="n">
        <f aca="false">$Q$3</f>
        <v>4096</v>
      </c>
      <c r="AC33" s="24" t="n">
        <f aca="false">$N$3</f>
        <v>1</v>
      </c>
      <c r="AD33" s="24" t="n">
        <f aca="false">$O$3</f>
        <v>16</v>
      </c>
      <c r="AE33" s="16" t="n">
        <f aca="false">Y33</f>
        <v>0.0179282407407407</v>
      </c>
      <c r="AF33" s="24" t="n">
        <f aca="false">$Q$3</f>
        <v>4096</v>
      </c>
      <c r="AH33" s="24" t="n">
        <f aca="false">$N$3</f>
        <v>1</v>
      </c>
      <c r="AI33" s="24" t="n">
        <f aca="false">$O$3</f>
        <v>16</v>
      </c>
      <c r="AJ33" s="24" t="n">
        <f aca="false">$P$3</f>
        <v>256</v>
      </c>
      <c r="AK33" s="16" t="n">
        <f aca="false">AE33</f>
        <v>0.0179282407407407</v>
      </c>
    </row>
    <row r="34" customFormat="false" ht="14.65" hidden="false" customHeight="false" outlineLevel="0" collapsed="false">
      <c r="A34" s="0" t="n">
        <v>59</v>
      </c>
      <c r="B34" s="13" t="n">
        <v>0.0190856481481481</v>
      </c>
      <c r="C34" s="13" t="n">
        <v>0.0484027777777778</v>
      </c>
      <c r="D34" s="13" t="n">
        <v>0.0991550925925926</v>
      </c>
      <c r="E34" s="13" t="n">
        <v>0.209386574074074</v>
      </c>
      <c r="F34" s="22" t="n">
        <f aca="true">INDIRECT(G34)</f>
        <v>0.0997787890184886</v>
      </c>
      <c r="G34" s="23" t="str">
        <f aca="false">ADDRESS(H34,10)</f>
        <v>$J$194</v>
      </c>
      <c r="H34" s="23" t="n">
        <v>194</v>
      </c>
      <c r="I34" s="0" t="str">
        <f aca="false">ADDRESS(I32,3,1)</f>
        <v>$C$7</v>
      </c>
      <c r="J34" s="13" t="n">
        <f aca="true">INDIRECT(I34)</f>
        <v>0.0452083333333334</v>
      </c>
      <c r="K34" s="12" t="n">
        <f aca="false">MDETERM(X33:AA36)</f>
        <v>96373756.967056</v>
      </c>
      <c r="L34" s="12" t="n">
        <f aca="false">K34/K32</f>
        <v>0.00110678782870377</v>
      </c>
      <c r="M34" s="16" t="n">
        <f aca="false">J34</f>
        <v>0.0452083333333334</v>
      </c>
      <c r="N34" s="24" t="n">
        <f aca="false">$N$4</f>
        <v>1</v>
      </c>
      <c r="O34" s="24" t="n">
        <f aca="false">$O$4</f>
        <v>40</v>
      </c>
      <c r="P34" s="24" t="n">
        <f aca="false">$P$4</f>
        <v>1600</v>
      </c>
      <c r="Q34" s="24" t="n">
        <f aca="false">$Q$4</f>
        <v>64000</v>
      </c>
      <c r="R34" s="25" t="n">
        <f aca="false">S34-S28</f>
        <v>0</v>
      </c>
      <c r="S34" s="26" t="n">
        <f aca="false">M34</f>
        <v>0.0452083333333334</v>
      </c>
      <c r="T34" s="24" t="n">
        <f aca="false">$O$4</f>
        <v>40</v>
      </c>
      <c r="U34" s="24" t="n">
        <f aca="false">$P$4</f>
        <v>1600</v>
      </c>
      <c r="V34" s="24" t="n">
        <f aca="false">$Q$4</f>
        <v>64000</v>
      </c>
      <c r="X34" s="24" t="n">
        <f aca="false">$N$4</f>
        <v>1</v>
      </c>
      <c r="Y34" s="16" t="n">
        <f aca="false">S34</f>
        <v>0.0452083333333334</v>
      </c>
      <c r="Z34" s="24" t="n">
        <f aca="false">$P$4</f>
        <v>1600</v>
      </c>
      <c r="AA34" s="24" t="n">
        <f aca="false">$Q$4</f>
        <v>64000</v>
      </c>
      <c r="AC34" s="24" t="n">
        <f aca="false">$N$4</f>
        <v>1</v>
      </c>
      <c r="AD34" s="24" t="n">
        <f aca="false">$O$4</f>
        <v>40</v>
      </c>
      <c r="AE34" s="16" t="n">
        <f aca="false">Y34</f>
        <v>0.0452083333333334</v>
      </c>
      <c r="AF34" s="24" t="n">
        <f aca="false">$Q$4</f>
        <v>64000</v>
      </c>
      <c r="AH34" s="24" t="n">
        <f aca="false">$N$4</f>
        <v>1</v>
      </c>
      <c r="AI34" s="24" t="n">
        <f aca="false">$O$4</f>
        <v>40</v>
      </c>
      <c r="AJ34" s="24" t="n">
        <f aca="false">$P$4</f>
        <v>1600</v>
      </c>
      <c r="AK34" s="16" t="n">
        <f aca="false">AE34</f>
        <v>0.0452083333333334</v>
      </c>
    </row>
    <row r="35" customFormat="false" ht="14.65" hidden="false" customHeight="false" outlineLevel="0" collapsed="false">
      <c r="A35" s="0" t="n">
        <v>60</v>
      </c>
      <c r="B35" s="13" t="n">
        <v>0.0191898148148148</v>
      </c>
      <c r="C35" s="13" t="n">
        <v>0.0486458333333333</v>
      </c>
      <c r="D35" s="13" t="n">
        <v>0.0996875</v>
      </c>
      <c r="E35" s="13" t="n">
        <v>0.210636574074074</v>
      </c>
      <c r="F35" s="22" t="n">
        <f aca="true">INDIRECT(G35)</f>
        <v>0.100315029451289</v>
      </c>
      <c r="G35" s="23" t="str">
        <f aca="false">ADDRESS(H35,10)</f>
        <v>$J$200</v>
      </c>
      <c r="H35" s="23" t="n">
        <v>200</v>
      </c>
      <c r="I35" s="0" t="str">
        <f aca="false">ADDRESS(I32,4,1)</f>
        <v>$D$7</v>
      </c>
      <c r="J35" s="13" t="n">
        <f aca="true">INDIRECT(I35)</f>
        <v>0.0920833333333334</v>
      </c>
      <c r="K35" s="12" t="n">
        <f aca="false">MDETERM(AC33:AF36)</f>
        <v>45766.7201930483</v>
      </c>
      <c r="L35" s="12" t="n">
        <f aca="false">K35/K32</f>
        <v>5.25600022905324E-007</v>
      </c>
      <c r="M35" s="16" t="n">
        <f aca="false">J35</f>
        <v>0.0920833333333334</v>
      </c>
      <c r="N35" s="24" t="n">
        <f aca="false">$N$5</f>
        <v>1</v>
      </c>
      <c r="O35" s="24" t="n">
        <f aca="false">$O$5</f>
        <v>80</v>
      </c>
      <c r="P35" s="24" t="n">
        <f aca="false">$P$5</f>
        <v>6400</v>
      </c>
      <c r="Q35" s="24" t="n">
        <f aca="false">$Q$5</f>
        <v>512000</v>
      </c>
      <c r="R35" s="25" t="n">
        <f aca="false">S35-S29</f>
        <v>0</v>
      </c>
      <c r="S35" s="26" t="n">
        <f aca="false">M35</f>
        <v>0.0920833333333334</v>
      </c>
      <c r="T35" s="24" t="n">
        <f aca="false">$O$5</f>
        <v>80</v>
      </c>
      <c r="U35" s="24" t="n">
        <f aca="false">$P$5</f>
        <v>6400</v>
      </c>
      <c r="V35" s="24" t="n">
        <f aca="false">$Q$5</f>
        <v>512000</v>
      </c>
      <c r="X35" s="24" t="n">
        <f aca="false">$N$5</f>
        <v>1</v>
      </c>
      <c r="Y35" s="16" t="n">
        <f aca="false">S35</f>
        <v>0.0920833333333334</v>
      </c>
      <c r="Z35" s="24" t="n">
        <f aca="false">$P$5</f>
        <v>6400</v>
      </c>
      <c r="AA35" s="24" t="n">
        <f aca="false">$Q$5</f>
        <v>512000</v>
      </c>
      <c r="AC35" s="24" t="n">
        <f aca="false">$N$5</f>
        <v>1</v>
      </c>
      <c r="AD35" s="24" t="n">
        <f aca="false">$O$5</f>
        <v>80</v>
      </c>
      <c r="AE35" s="16" t="n">
        <f aca="false">Y35</f>
        <v>0.0920833333333334</v>
      </c>
      <c r="AF35" s="24" t="n">
        <f aca="false">$Q$5</f>
        <v>512000</v>
      </c>
      <c r="AH35" s="24" t="n">
        <f aca="false">$N$5</f>
        <v>1</v>
      </c>
      <c r="AI35" s="24" t="n">
        <f aca="false">$O$5</f>
        <v>80</v>
      </c>
      <c r="AJ35" s="24" t="n">
        <f aca="false">$P$5</f>
        <v>6400</v>
      </c>
      <c r="AK35" s="16" t="n">
        <f aca="false">AE35</f>
        <v>0.0920833333333334</v>
      </c>
    </row>
    <row r="36" customFormat="false" ht="14.65" hidden="false" customHeight="false" outlineLevel="0" collapsed="false">
      <c r="A36" s="0" t="n">
        <v>61</v>
      </c>
      <c r="B36" s="13" t="n">
        <v>0.0192824074074074</v>
      </c>
      <c r="C36" s="13" t="n">
        <v>0.048912037037037</v>
      </c>
      <c r="D36" s="13" t="n">
        <v>0.100231481481481</v>
      </c>
      <c r="E36" s="13" t="n">
        <v>0.21193287037037</v>
      </c>
      <c r="F36" s="22" t="n">
        <f aca="true">INDIRECT(G36)</f>
        <v>0.100862463925158</v>
      </c>
      <c r="G36" s="23" t="str">
        <f aca="false">ADDRESS(H36,10)</f>
        <v>$J$206</v>
      </c>
      <c r="H36" s="23" t="n">
        <v>206</v>
      </c>
      <c r="I36" s="0" t="str">
        <f aca="false">ADDRESS(I32,5,1)</f>
        <v>$E$7</v>
      </c>
      <c r="J36" s="13" t="n">
        <f aca="true">INDIRECT(I36)</f>
        <v>0.192523148148148</v>
      </c>
      <c r="K36" s="12" t="n">
        <f aca="false">MDETERM(AH33:AK36)</f>
        <v>15.6670694444655</v>
      </c>
      <c r="L36" s="12" t="n">
        <f aca="false">K36/K32</f>
        <v>1.7992576317761E-010</v>
      </c>
      <c r="M36" s="16" t="n">
        <f aca="false">J36</f>
        <v>0.192523148148148</v>
      </c>
      <c r="N36" s="24" t="n">
        <f aca="false">$N$6</f>
        <v>1</v>
      </c>
      <c r="O36" s="31" t="n">
        <f aca="false">$O$6</f>
        <v>160.9</v>
      </c>
      <c r="P36" s="24" t="n">
        <f aca="false">$P$6</f>
        <v>25888.81</v>
      </c>
      <c r="Q36" s="24" t="n">
        <f aca="false">$Q$6</f>
        <v>4165509.529</v>
      </c>
      <c r="R36" s="25" t="n">
        <f aca="false">S36-S30</f>
        <v>0</v>
      </c>
      <c r="S36" s="26" t="n">
        <f aca="false">M36</f>
        <v>0.192523148148148</v>
      </c>
      <c r="T36" s="31" t="n">
        <f aca="false">$O$6</f>
        <v>160.9</v>
      </c>
      <c r="U36" s="24" t="n">
        <f aca="false">$P$6</f>
        <v>25888.81</v>
      </c>
      <c r="V36" s="24" t="n">
        <f aca="false">$Q$6</f>
        <v>4165509.529</v>
      </c>
      <c r="X36" s="24" t="n">
        <f aca="false">$N$6</f>
        <v>1</v>
      </c>
      <c r="Y36" s="16" t="n">
        <f aca="false">S36</f>
        <v>0.192523148148148</v>
      </c>
      <c r="Z36" s="24" t="n">
        <f aca="false">$P$6</f>
        <v>25888.81</v>
      </c>
      <c r="AA36" s="24" t="n">
        <f aca="false">$Q$6</f>
        <v>4165509.529</v>
      </c>
      <c r="AC36" s="24" t="n">
        <f aca="false">$N$6</f>
        <v>1</v>
      </c>
      <c r="AD36" s="31" t="n">
        <f aca="false">$O$6</f>
        <v>160.9</v>
      </c>
      <c r="AE36" s="16" t="n">
        <f aca="false">Y36</f>
        <v>0.192523148148148</v>
      </c>
      <c r="AF36" s="24" t="n">
        <f aca="false">$Q$6</f>
        <v>4165509.529</v>
      </c>
      <c r="AH36" s="24" t="n">
        <f aca="false">$N$6</f>
        <v>1</v>
      </c>
      <c r="AI36" s="31" t="n">
        <f aca="false">$O$6</f>
        <v>160.9</v>
      </c>
      <c r="AJ36" s="24" t="n">
        <f aca="false">$P$6</f>
        <v>25888.81</v>
      </c>
      <c r="AK36" s="16" t="n">
        <f aca="false">AE36</f>
        <v>0.192523148148148</v>
      </c>
    </row>
    <row r="37" customFormat="false" ht="14.65" hidden="false" customHeight="false" outlineLevel="0" collapsed="false">
      <c r="A37" s="0" t="n">
        <v>62</v>
      </c>
      <c r="B37" s="13" t="n">
        <v>0.0193865740740741</v>
      </c>
      <c r="C37" s="13" t="n">
        <v>0.0491782407407407</v>
      </c>
      <c r="D37" s="13" t="n">
        <v>0.100810185185185</v>
      </c>
      <c r="E37" s="13" t="n">
        <v>0.213287037037037</v>
      </c>
      <c r="F37" s="22" t="n">
        <f aca="true">INDIRECT(G37)</f>
        <v>0.101445223196003</v>
      </c>
      <c r="G37" s="23" t="str">
        <f aca="false">ADDRESS(H37,10)</f>
        <v>$J$212</v>
      </c>
      <c r="H37" s="23" t="n">
        <v>212</v>
      </c>
      <c r="J37" s="13"/>
    </row>
    <row r="38" customFormat="false" ht="14.65" hidden="false" customHeight="false" outlineLevel="0" collapsed="false">
      <c r="A38" s="0" t="n">
        <v>63</v>
      </c>
      <c r="B38" s="13" t="n">
        <v>0.0194907407407407</v>
      </c>
      <c r="C38" s="13" t="n">
        <v>0.0494560185185185</v>
      </c>
      <c r="D38" s="13" t="n">
        <v>0.101412037037037</v>
      </c>
      <c r="E38" s="13" t="n">
        <v>0.214710648148148</v>
      </c>
      <c r="F38" s="22" t="n">
        <f aca="true">INDIRECT(G38)</f>
        <v>0.102051257233492</v>
      </c>
      <c r="G38" s="23" t="str">
        <f aca="false">ADDRESS(H38,10)</f>
        <v>$J$218</v>
      </c>
      <c r="H38" s="23" t="n">
        <v>218</v>
      </c>
      <c r="I38" s="12" t="n">
        <f aca="false">I32+1</f>
        <v>8</v>
      </c>
      <c r="J38" s="14" t="n">
        <f aca="false">L39+$F$1*L40+L41*$F$1*$F$1+L42*$F$1*$F$1*$F$1</f>
        <v>0.0926567468360221</v>
      </c>
      <c r="K38" s="12" t="n">
        <f aca="false">MDETERM(N39:Q42)</f>
        <v>87075186831.3602</v>
      </c>
      <c r="N38" s="24" t="s">
        <v>6</v>
      </c>
      <c r="O38" s="24" t="s">
        <v>7</v>
      </c>
      <c r="P38" s="24" t="s">
        <v>8</v>
      </c>
      <c r="Q38" s="24" t="s">
        <v>9</v>
      </c>
      <c r="R38" s="25"/>
    </row>
    <row r="39" customFormat="false" ht="14.65" hidden="false" customHeight="false" outlineLevel="0" collapsed="false">
      <c r="A39" s="0" t="n">
        <v>64</v>
      </c>
      <c r="B39" s="13" t="n">
        <v>0.0196064814814815</v>
      </c>
      <c r="C39" s="13" t="n">
        <v>0.0497453703703704</v>
      </c>
      <c r="D39" s="13" t="n">
        <v>0.102037037037037</v>
      </c>
      <c r="E39" s="13" t="n">
        <v>0.21619212962963</v>
      </c>
      <c r="F39" s="22" t="n">
        <f aca="true">INDIRECT(G39)</f>
        <v>0.102680637065062</v>
      </c>
      <c r="G39" s="23" t="str">
        <f aca="false">ADDRESS(H39,10)</f>
        <v>$J$224</v>
      </c>
      <c r="H39" s="23" t="n">
        <v>224</v>
      </c>
      <c r="I39" s="0" t="str">
        <f aca="false">ADDRESS(I38,2,1)</f>
        <v>$B$8</v>
      </c>
      <c r="J39" s="13" t="n">
        <f aca="true">INDIRECT(I39)</f>
        <v>0.0179282407407407</v>
      </c>
      <c r="K39" s="12" t="n">
        <f aca="false">MDETERM(S39:V42)</f>
        <v>7344347.8988374</v>
      </c>
      <c r="L39" s="12" t="n">
        <f aca="false">K39/K38</f>
        <v>8.43448996906697E-005</v>
      </c>
      <c r="M39" s="16" t="n">
        <f aca="false">J39</f>
        <v>0.0179282407407407</v>
      </c>
      <c r="N39" s="24" t="n">
        <f aca="false">$N$3</f>
        <v>1</v>
      </c>
      <c r="O39" s="24" t="n">
        <f aca="false">$O$3</f>
        <v>16</v>
      </c>
      <c r="P39" s="24" t="n">
        <f aca="false">$P$3</f>
        <v>256</v>
      </c>
      <c r="Q39" s="24" t="n">
        <f aca="false">$Q$3</f>
        <v>4096</v>
      </c>
      <c r="R39" s="25" t="n">
        <f aca="false">S39-S33</f>
        <v>0</v>
      </c>
      <c r="S39" s="26" t="n">
        <f aca="false">M39</f>
        <v>0.0179282407407407</v>
      </c>
      <c r="T39" s="24" t="n">
        <f aca="false">$O$3</f>
        <v>16</v>
      </c>
      <c r="U39" s="24" t="n">
        <f aca="false">$P$3</f>
        <v>256</v>
      </c>
      <c r="V39" s="24" t="n">
        <f aca="false">$Q$3</f>
        <v>4096</v>
      </c>
      <c r="X39" s="24" t="n">
        <f aca="false">$N$3</f>
        <v>1</v>
      </c>
      <c r="Y39" s="16" t="n">
        <f aca="false">S39</f>
        <v>0.0179282407407407</v>
      </c>
      <c r="Z39" s="24" t="n">
        <f aca="false">$P$3</f>
        <v>256</v>
      </c>
      <c r="AA39" s="24" t="n">
        <f aca="false">$Q$3</f>
        <v>4096</v>
      </c>
      <c r="AC39" s="24" t="n">
        <f aca="false">$N$3</f>
        <v>1</v>
      </c>
      <c r="AD39" s="24" t="n">
        <f aca="false">$O$3</f>
        <v>16</v>
      </c>
      <c r="AE39" s="16" t="n">
        <f aca="false">Y39</f>
        <v>0.0179282407407407</v>
      </c>
      <c r="AF39" s="24" t="n">
        <f aca="false">$Q$3</f>
        <v>4096</v>
      </c>
      <c r="AH39" s="24" t="n">
        <f aca="false">$N$3</f>
        <v>1</v>
      </c>
      <c r="AI39" s="24" t="n">
        <f aca="false">$O$3</f>
        <v>16</v>
      </c>
      <c r="AJ39" s="24" t="n">
        <f aca="false">$P$3</f>
        <v>256</v>
      </c>
      <c r="AK39" s="16" t="n">
        <f aca="false">AE39</f>
        <v>0.0179282407407407</v>
      </c>
    </row>
    <row r="40" customFormat="false" ht="14.65" hidden="false" customHeight="false" outlineLevel="0" collapsed="false">
      <c r="A40" s="0" t="n">
        <v>65</v>
      </c>
      <c r="B40" s="13" t="n">
        <v>0.0197106481481481</v>
      </c>
      <c r="C40" s="13" t="n">
        <v>0.0500462962962963</v>
      </c>
      <c r="D40" s="13" t="n">
        <v>0.102685185185185</v>
      </c>
      <c r="E40" s="13" t="n">
        <v>0.217731481481481</v>
      </c>
      <c r="F40" s="22" t="n">
        <f aca="true">INDIRECT(G40)</f>
        <v>0.103333200172343</v>
      </c>
      <c r="G40" s="23" t="str">
        <f aca="false">ADDRESS(H40,10)</f>
        <v>$J$230</v>
      </c>
      <c r="H40" s="23" t="n">
        <v>230</v>
      </c>
      <c r="I40" s="0" t="str">
        <f aca="false">ADDRESS(I38,3,1)</f>
        <v>$C$8</v>
      </c>
      <c r="J40" s="13" t="n">
        <f aca="true">INDIRECT(I40)</f>
        <v>0.0452083333333334</v>
      </c>
      <c r="K40" s="12" t="n">
        <f aca="false">MDETERM(X39:AA42)</f>
        <v>96373756.967056</v>
      </c>
      <c r="L40" s="12" t="n">
        <f aca="false">K40/K38</f>
        <v>0.00110678782870377</v>
      </c>
      <c r="M40" s="16" t="n">
        <f aca="false">J40</f>
        <v>0.0452083333333334</v>
      </c>
      <c r="N40" s="24" t="n">
        <f aca="false">$N$4</f>
        <v>1</v>
      </c>
      <c r="O40" s="24" t="n">
        <f aca="false">$O$4</f>
        <v>40</v>
      </c>
      <c r="P40" s="24" t="n">
        <f aca="false">$P$4</f>
        <v>1600</v>
      </c>
      <c r="Q40" s="24" t="n">
        <f aca="false">$Q$4</f>
        <v>64000</v>
      </c>
      <c r="R40" s="25" t="n">
        <f aca="false">S40-S34</f>
        <v>0</v>
      </c>
      <c r="S40" s="26" t="n">
        <f aca="false">M40</f>
        <v>0.0452083333333334</v>
      </c>
      <c r="T40" s="24" t="n">
        <f aca="false">$O$4</f>
        <v>40</v>
      </c>
      <c r="U40" s="24" t="n">
        <f aca="false">$P$4</f>
        <v>1600</v>
      </c>
      <c r="V40" s="24" t="n">
        <f aca="false">$Q$4</f>
        <v>64000</v>
      </c>
      <c r="X40" s="24" t="n">
        <f aca="false">$N$4</f>
        <v>1</v>
      </c>
      <c r="Y40" s="16" t="n">
        <f aca="false">S40</f>
        <v>0.0452083333333334</v>
      </c>
      <c r="Z40" s="24" t="n">
        <f aca="false">$P$4</f>
        <v>1600</v>
      </c>
      <c r="AA40" s="24" t="n">
        <f aca="false">$Q$4</f>
        <v>64000</v>
      </c>
      <c r="AC40" s="24" t="n">
        <f aca="false">$N$4</f>
        <v>1</v>
      </c>
      <c r="AD40" s="24" t="n">
        <f aca="false">$O$4</f>
        <v>40</v>
      </c>
      <c r="AE40" s="16" t="n">
        <f aca="false">Y40</f>
        <v>0.0452083333333334</v>
      </c>
      <c r="AF40" s="24" t="n">
        <f aca="false">$Q$4</f>
        <v>64000</v>
      </c>
      <c r="AH40" s="24" t="n">
        <f aca="false">$N$4</f>
        <v>1</v>
      </c>
      <c r="AI40" s="24" t="n">
        <f aca="false">$O$4</f>
        <v>40</v>
      </c>
      <c r="AJ40" s="24" t="n">
        <f aca="false">$P$4</f>
        <v>1600</v>
      </c>
      <c r="AK40" s="16" t="n">
        <f aca="false">AE40</f>
        <v>0.0452083333333334</v>
      </c>
    </row>
    <row r="41" customFormat="false" ht="14.65" hidden="false" customHeight="false" outlineLevel="0" collapsed="false">
      <c r="A41" s="0" t="n">
        <v>66</v>
      </c>
      <c r="B41" s="13" t="n">
        <v>0.019837962962963</v>
      </c>
      <c r="C41" s="13" t="n">
        <v>0.0503587962962963</v>
      </c>
      <c r="D41" s="13" t="n">
        <v>0.103368055555556</v>
      </c>
      <c r="E41" s="13" t="n">
        <v>0.219351851851852</v>
      </c>
      <c r="F41" s="22" t="n">
        <f aca="true">INDIRECT(G41)</f>
        <v>0.104020941589404</v>
      </c>
      <c r="G41" s="23" t="str">
        <f aca="false">ADDRESS(H41,10)</f>
        <v>$J$236</v>
      </c>
      <c r="H41" s="23" t="n">
        <v>236</v>
      </c>
      <c r="I41" s="0" t="str">
        <f aca="false">ADDRESS(I38,4,1)</f>
        <v>$D$8</v>
      </c>
      <c r="J41" s="13" t="n">
        <f aca="true">INDIRECT(I41)</f>
        <v>0.0920833333333334</v>
      </c>
      <c r="K41" s="12" t="n">
        <f aca="false">MDETERM(AC39:AF42)</f>
        <v>45766.7201930483</v>
      </c>
      <c r="L41" s="12" t="n">
        <f aca="false">K41/K38</f>
        <v>5.25600022905324E-007</v>
      </c>
      <c r="M41" s="16" t="n">
        <f aca="false">J41</f>
        <v>0.0920833333333334</v>
      </c>
      <c r="N41" s="24" t="n">
        <f aca="false">$N$5</f>
        <v>1</v>
      </c>
      <c r="O41" s="24" t="n">
        <f aca="false">$O$5</f>
        <v>80</v>
      </c>
      <c r="P41" s="24" t="n">
        <f aca="false">$P$5</f>
        <v>6400</v>
      </c>
      <c r="Q41" s="24" t="n">
        <f aca="false">$Q$5</f>
        <v>512000</v>
      </c>
      <c r="R41" s="25" t="n">
        <f aca="false">S41-S35</f>
        <v>0</v>
      </c>
      <c r="S41" s="26" t="n">
        <f aca="false">M41</f>
        <v>0.0920833333333334</v>
      </c>
      <c r="T41" s="24" t="n">
        <f aca="false">$O$5</f>
        <v>80</v>
      </c>
      <c r="U41" s="24" t="n">
        <f aca="false">$P$5</f>
        <v>6400</v>
      </c>
      <c r="V41" s="24" t="n">
        <f aca="false">$Q$5</f>
        <v>512000</v>
      </c>
      <c r="X41" s="24" t="n">
        <f aca="false">$N$5</f>
        <v>1</v>
      </c>
      <c r="Y41" s="16" t="n">
        <f aca="false">S41</f>
        <v>0.0920833333333334</v>
      </c>
      <c r="Z41" s="24" t="n">
        <f aca="false">$P$5</f>
        <v>6400</v>
      </c>
      <c r="AA41" s="24" t="n">
        <f aca="false">$Q$5</f>
        <v>512000</v>
      </c>
      <c r="AC41" s="24" t="n">
        <f aca="false">$N$5</f>
        <v>1</v>
      </c>
      <c r="AD41" s="24" t="n">
        <f aca="false">$O$5</f>
        <v>80</v>
      </c>
      <c r="AE41" s="16" t="n">
        <f aca="false">Y41</f>
        <v>0.0920833333333334</v>
      </c>
      <c r="AF41" s="24" t="n">
        <f aca="false">$Q$5</f>
        <v>512000</v>
      </c>
      <c r="AH41" s="24" t="n">
        <f aca="false">$N$5</f>
        <v>1</v>
      </c>
      <c r="AI41" s="24" t="n">
        <f aca="false">$O$5</f>
        <v>80</v>
      </c>
      <c r="AJ41" s="24" t="n">
        <f aca="false">$P$5</f>
        <v>6400</v>
      </c>
      <c r="AK41" s="16" t="n">
        <f aca="false">AE41</f>
        <v>0.0920833333333334</v>
      </c>
    </row>
    <row r="42" customFormat="false" ht="14.65" hidden="false" customHeight="false" outlineLevel="0" collapsed="false">
      <c r="A42" s="0" t="n">
        <v>67</v>
      </c>
      <c r="B42" s="13" t="n">
        <v>0.0199537037037037</v>
      </c>
      <c r="C42" s="13" t="n">
        <v>0.0506828703703704</v>
      </c>
      <c r="D42" s="13" t="n">
        <v>0.104074074074074</v>
      </c>
      <c r="E42" s="13" t="n">
        <v>0.221041666666667</v>
      </c>
      <c r="F42" s="22" t="n">
        <f aca="true">INDIRECT(G42)</f>
        <v>0.104731876513922</v>
      </c>
      <c r="G42" s="23" t="str">
        <f aca="false">ADDRESS(H42,10)</f>
        <v>$J$242</v>
      </c>
      <c r="H42" s="23" t="n">
        <v>242</v>
      </c>
      <c r="I42" s="0" t="str">
        <f aca="false">ADDRESS(I38,5,1)</f>
        <v>$E$8</v>
      </c>
      <c r="J42" s="13" t="n">
        <f aca="true">INDIRECT(I42)</f>
        <v>0.192523148148148</v>
      </c>
      <c r="K42" s="12" t="n">
        <f aca="false">MDETERM(AH39:AK42)</f>
        <v>15.6670694444655</v>
      </c>
      <c r="L42" s="12" t="n">
        <f aca="false">K42/K38</f>
        <v>1.7992576317761E-010</v>
      </c>
      <c r="M42" s="16" t="n">
        <f aca="false">J42</f>
        <v>0.192523148148148</v>
      </c>
      <c r="N42" s="24" t="n">
        <f aca="false">$N$6</f>
        <v>1</v>
      </c>
      <c r="O42" s="31" t="n">
        <f aca="false">$O$6</f>
        <v>160.9</v>
      </c>
      <c r="P42" s="24" t="n">
        <f aca="false">$P$6</f>
        <v>25888.81</v>
      </c>
      <c r="Q42" s="24" t="n">
        <f aca="false">$Q$6</f>
        <v>4165509.529</v>
      </c>
      <c r="R42" s="25" t="n">
        <f aca="false">S42-S36</f>
        <v>0</v>
      </c>
      <c r="S42" s="26" t="n">
        <f aca="false">M42</f>
        <v>0.192523148148148</v>
      </c>
      <c r="T42" s="31" t="n">
        <f aca="false">$O$6</f>
        <v>160.9</v>
      </c>
      <c r="U42" s="24" t="n">
        <f aca="false">$P$6</f>
        <v>25888.81</v>
      </c>
      <c r="V42" s="24" t="n">
        <f aca="false">$Q$6</f>
        <v>4165509.529</v>
      </c>
      <c r="X42" s="24" t="n">
        <f aca="false">$N$6</f>
        <v>1</v>
      </c>
      <c r="Y42" s="16" t="n">
        <f aca="false">S42</f>
        <v>0.192523148148148</v>
      </c>
      <c r="Z42" s="24" t="n">
        <f aca="false">$P$6</f>
        <v>25888.81</v>
      </c>
      <c r="AA42" s="24" t="n">
        <f aca="false">$Q$6</f>
        <v>4165509.529</v>
      </c>
      <c r="AC42" s="24" t="n">
        <f aca="false">$N$6</f>
        <v>1</v>
      </c>
      <c r="AD42" s="31" t="n">
        <f aca="false">$O$6</f>
        <v>160.9</v>
      </c>
      <c r="AE42" s="16" t="n">
        <f aca="false">Y42</f>
        <v>0.192523148148148</v>
      </c>
      <c r="AF42" s="24" t="n">
        <f aca="false">$Q$6</f>
        <v>4165509.529</v>
      </c>
      <c r="AH42" s="24" t="n">
        <f aca="false">$N$6</f>
        <v>1</v>
      </c>
      <c r="AI42" s="31" t="n">
        <f aca="false">$O$6</f>
        <v>160.9</v>
      </c>
      <c r="AJ42" s="24" t="n">
        <f aca="false">$P$6</f>
        <v>25888.81</v>
      </c>
      <c r="AK42" s="16" t="n">
        <f aca="false">AE42</f>
        <v>0.192523148148148</v>
      </c>
    </row>
    <row r="43" customFormat="false" ht="14.65" hidden="false" customHeight="false" outlineLevel="0" collapsed="false">
      <c r="A43" s="0" t="n">
        <v>68</v>
      </c>
      <c r="B43" s="13" t="n">
        <v>0.0200925925925926</v>
      </c>
      <c r="C43" s="13" t="n">
        <v>0.0510185185185185</v>
      </c>
      <c r="D43" s="13" t="n">
        <v>0.104814814814815</v>
      </c>
      <c r="E43" s="13" t="n">
        <v>0.222800925925926</v>
      </c>
      <c r="F43" s="22" t="n">
        <f aca="true">INDIRECT(G43)</f>
        <v>0.105477979516474</v>
      </c>
      <c r="G43" s="23" t="str">
        <f aca="false">ADDRESS(H43,10)</f>
        <v>$J$248</v>
      </c>
      <c r="H43" s="23" t="n">
        <v>248</v>
      </c>
      <c r="J43" s="13"/>
    </row>
    <row r="44" customFormat="false" ht="14.65" hidden="false" customHeight="false" outlineLevel="0" collapsed="false">
      <c r="A44" s="0" t="n">
        <v>69</v>
      </c>
      <c r="B44" s="13" t="n">
        <v>0.0202199074074074</v>
      </c>
      <c r="C44" s="13" t="n">
        <v>0.0513657407407407</v>
      </c>
      <c r="D44" s="13" t="n">
        <v>0.105578703703704</v>
      </c>
      <c r="E44" s="13" t="n">
        <v>0.224641203703704</v>
      </c>
      <c r="F44" s="22" t="n">
        <f aca="true">INDIRECT(G44)</f>
        <v>0.10624728625823</v>
      </c>
      <c r="G44" s="23" t="str">
        <f aca="false">ADDRESS(H44,10)</f>
        <v>$J$254</v>
      </c>
      <c r="H44" s="23" t="n">
        <v>254</v>
      </c>
      <c r="I44" s="12" t="n">
        <f aca="false">I38+1</f>
        <v>9</v>
      </c>
      <c r="J44" s="14" t="n">
        <f aca="false">L45+$F$1*L46+L47*$F$1*$F$1+L48*$F$1*$F$1*$F$1</f>
        <v>0.0926567468360221</v>
      </c>
      <c r="K44" s="12" t="n">
        <f aca="false">MDETERM(N45:Q48)</f>
        <v>87075186831.3602</v>
      </c>
      <c r="N44" s="24" t="s">
        <v>6</v>
      </c>
      <c r="O44" s="24" t="s">
        <v>7</v>
      </c>
      <c r="P44" s="24" t="s">
        <v>8</v>
      </c>
      <c r="Q44" s="24" t="s">
        <v>9</v>
      </c>
      <c r="R44" s="25"/>
    </row>
    <row r="45" customFormat="false" ht="14.65" hidden="false" customHeight="false" outlineLevel="0" collapsed="false">
      <c r="A45" s="0" t="n">
        <v>70</v>
      </c>
      <c r="B45" s="13" t="n">
        <v>0.0203587962962963</v>
      </c>
      <c r="C45" s="13" t="n">
        <v>0.0517361111111111</v>
      </c>
      <c r="D45" s="13" t="n">
        <v>0.106377314814815</v>
      </c>
      <c r="E45" s="13" t="n">
        <v>0.226574074074074</v>
      </c>
      <c r="F45" s="22" t="n">
        <f aca="true">INDIRECT(G45)</f>
        <v>0.107051452072452</v>
      </c>
      <c r="G45" s="23" t="str">
        <f aca="false">ADDRESS(H45,10)</f>
        <v>$J$260</v>
      </c>
      <c r="H45" s="23" t="n">
        <v>260</v>
      </c>
      <c r="I45" s="0" t="str">
        <f aca="false">ADDRESS(I44,2,1)</f>
        <v>$B$9</v>
      </c>
      <c r="J45" s="13" t="n">
        <f aca="true">INDIRECT(I45)</f>
        <v>0.0179282407407407</v>
      </c>
      <c r="K45" s="12" t="n">
        <f aca="false">MDETERM(S45:V48)</f>
        <v>7344347.8988374</v>
      </c>
      <c r="L45" s="12" t="n">
        <f aca="false">K45/K44</f>
        <v>8.43448996906697E-005</v>
      </c>
      <c r="M45" s="16" t="n">
        <f aca="false">J45</f>
        <v>0.0179282407407407</v>
      </c>
      <c r="N45" s="24" t="n">
        <f aca="false">$N$3</f>
        <v>1</v>
      </c>
      <c r="O45" s="24" t="n">
        <f aca="false">$O$3</f>
        <v>16</v>
      </c>
      <c r="P45" s="24" t="n">
        <f aca="false">$P$3</f>
        <v>256</v>
      </c>
      <c r="Q45" s="24" t="n">
        <f aca="false">$Q$3</f>
        <v>4096</v>
      </c>
      <c r="R45" s="25"/>
      <c r="S45" s="26" t="n">
        <f aca="false">M45</f>
        <v>0.0179282407407407</v>
      </c>
      <c r="T45" s="24" t="n">
        <f aca="false">$O$3</f>
        <v>16</v>
      </c>
      <c r="U45" s="24" t="n">
        <f aca="false">$P$3</f>
        <v>256</v>
      </c>
      <c r="V45" s="24" t="n">
        <f aca="false">$Q$3</f>
        <v>4096</v>
      </c>
      <c r="X45" s="24" t="n">
        <f aca="false">$N$3</f>
        <v>1</v>
      </c>
      <c r="Y45" s="16" t="n">
        <f aca="false">S45</f>
        <v>0.0179282407407407</v>
      </c>
      <c r="Z45" s="24" t="n">
        <f aca="false">$P$3</f>
        <v>256</v>
      </c>
      <c r="AA45" s="24" t="n">
        <f aca="false">$Q$3</f>
        <v>4096</v>
      </c>
      <c r="AC45" s="24" t="n">
        <f aca="false">$N$3</f>
        <v>1</v>
      </c>
      <c r="AD45" s="24" t="n">
        <f aca="false">$O$3</f>
        <v>16</v>
      </c>
      <c r="AE45" s="16" t="n">
        <f aca="false">Y45</f>
        <v>0.0179282407407407</v>
      </c>
      <c r="AF45" s="24" t="n">
        <f aca="false">$Q$3</f>
        <v>4096</v>
      </c>
      <c r="AH45" s="24" t="n">
        <f aca="false">$N$3</f>
        <v>1</v>
      </c>
      <c r="AI45" s="24" t="n">
        <f aca="false">$O$3</f>
        <v>16</v>
      </c>
      <c r="AJ45" s="24" t="n">
        <f aca="false">$P$3</f>
        <v>256</v>
      </c>
      <c r="AK45" s="16" t="n">
        <f aca="false">AE45</f>
        <v>0.0179282407407407</v>
      </c>
    </row>
    <row r="46" customFormat="false" ht="14.65" hidden="false" customHeight="false" outlineLevel="0" collapsed="false">
      <c r="A46" s="0" t="n">
        <v>71</v>
      </c>
      <c r="B46" s="13" t="n">
        <v>0.0205092592592593</v>
      </c>
      <c r="C46" s="13" t="n">
        <v>0.0521180555555556</v>
      </c>
      <c r="D46" s="13" t="n">
        <v>0.107210648148148</v>
      </c>
      <c r="E46" s="13" t="n">
        <v>0.228587962962963</v>
      </c>
      <c r="F46" s="22" t="n">
        <f aca="true">INDIRECT(G46)</f>
        <v>0.107890714937268</v>
      </c>
      <c r="G46" s="23" t="str">
        <f aca="false">ADDRESS(H46,10)</f>
        <v>$J$266</v>
      </c>
      <c r="H46" s="23" t="n">
        <v>266</v>
      </c>
      <c r="I46" s="0" t="str">
        <f aca="false">ADDRESS(I44,3,1)</f>
        <v>$C$9</v>
      </c>
      <c r="J46" s="13" t="n">
        <f aca="true">INDIRECT(I46)</f>
        <v>0.0452083333333334</v>
      </c>
      <c r="K46" s="12" t="n">
        <f aca="false">MDETERM(X45:AA48)</f>
        <v>96373756.967056</v>
      </c>
      <c r="L46" s="12" t="n">
        <f aca="false">K46/K44</f>
        <v>0.00110678782870377</v>
      </c>
      <c r="M46" s="16" t="n">
        <f aca="false">J46</f>
        <v>0.0452083333333334</v>
      </c>
      <c r="N46" s="24" t="n">
        <f aca="false">$N$4</f>
        <v>1</v>
      </c>
      <c r="O46" s="24" t="n">
        <f aca="false">$O$4</f>
        <v>40</v>
      </c>
      <c r="P46" s="24" t="n">
        <f aca="false">$P$4</f>
        <v>1600</v>
      </c>
      <c r="Q46" s="24" t="n">
        <f aca="false">$Q$4</f>
        <v>64000</v>
      </c>
      <c r="R46" s="25"/>
      <c r="S46" s="26" t="n">
        <f aca="false">M46</f>
        <v>0.0452083333333334</v>
      </c>
      <c r="T46" s="24" t="n">
        <f aca="false">$O$4</f>
        <v>40</v>
      </c>
      <c r="U46" s="24" t="n">
        <f aca="false">$P$4</f>
        <v>1600</v>
      </c>
      <c r="V46" s="24" t="n">
        <f aca="false">$Q$4</f>
        <v>64000</v>
      </c>
      <c r="X46" s="24" t="n">
        <f aca="false">$N$4</f>
        <v>1</v>
      </c>
      <c r="Y46" s="16" t="n">
        <f aca="false">S46</f>
        <v>0.0452083333333334</v>
      </c>
      <c r="Z46" s="24" t="n">
        <f aca="false">$P$4</f>
        <v>1600</v>
      </c>
      <c r="AA46" s="24" t="n">
        <f aca="false">$Q$4</f>
        <v>64000</v>
      </c>
      <c r="AC46" s="24" t="n">
        <f aca="false">$N$4</f>
        <v>1</v>
      </c>
      <c r="AD46" s="24" t="n">
        <f aca="false">$O$4</f>
        <v>40</v>
      </c>
      <c r="AE46" s="16" t="n">
        <f aca="false">Y46</f>
        <v>0.0452083333333334</v>
      </c>
      <c r="AF46" s="24" t="n">
        <f aca="false">$Q$4</f>
        <v>64000</v>
      </c>
      <c r="AH46" s="24" t="n">
        <f aca="false">$N$4</f>
        <v>1</v>
      </c>
      <c r="AI46" s="24" t="n">
        <f aca="false">$O$4</f>
        <v>40</v>
      </c>
      <c r="AJ46" s="24" t="n">
        <f aca="false">$P$4</f>
        <v>1600</v>
      </c>
      <c r="AK46" s="16" t="n">
        <f aca="false">AE46</f>
        <v>0.0452083333333334</v>
      </c>
    </row>
    <row r="47" customFormat="false" ht="14.65" hidden="false" customHeight="false" outlineLevel="0" collapsed="false">
      <c r="A47" s="0" t="n">
        <v>72</v>
      </c>
      <c r="B47" s="13" t="n">
        <v>0.0206597222222222</v>
      </c>
      <c r="C47" s="13" t="n">
        <v>0.0525115740740741</v>
      </c>
      <c r="D47" s="13" t="n">
        <v>0.10806712962963</v>
      </c>
      <c r="E47" s="13" t="n">
        <v>0.230694444444444</v>
      </c>
      <c r="F47" s="22" t="n">
        <f aca="true">INDIRECT(G47)</f>
        <v>0.108753273032223</v>
      </c>
      <c r="G47" s="23" t="str">
        <f aca="false">ADDRESS(H47,10)</f>
        <v>$J$272</v>
      </c>
      <c r="H47" s="23" t="n">
        <v>272</v>
      </c>
      <c r="I47" s="0" t="str">
        <f aca="false">ADDRESS(I44,4,1)</f>
        <v>$D$9</v>
      </c>
      <c r="J47" s="13" t="n">
        <f aca="true">INDIRECT(I47)</f>
        <v>0.0920833333333334</v>
      </c>
      <c r="K47" s="12" t="n">
        <f aca="false">MDETERM(AC45:AF48)</f>
        <v>45766.7201930483</v>
      </c>
      <c r="L47" s="12" t="n">
        <f aca="false">K47/K44</f>
        <v>5.25600022905324E-007</v>
      </c>
      <c r="M47" s="16" t="n">
        <f aca="false">J47</f>
        <v>0.0920833333333334</v>
      </c>
      <c r="N47" s="24" t="n">
        <f aca="false">$N$5</f>
        <v>1</v>
      </c>
      <c r="O47" s="24" t="n">
        <f aca="false">$O$5</f>
        <v>80</v>
      </c>
      <c r="P47" s="24" t="n">
        <f aca="false">$P$5</f>
        <v>6400</v>
      </c>
      <c r="Q47" s="24" t="n">
        <f aca="false">$Q$5</f>
        <v>512000</v>
      </c>
      <c r="R47" s="25"/>
      <c r="S47" s="26" t="n">
        <f aca="false">M47</f>
        <v>0.0920833333333334</v>
      </c>
      <c r="T47" s="24" t="n">
        <f aca="false">$O$5</f>
        <v>80</v>
      </c>
      <c r="U47" s="24" t="n">
        <f aca="false">$P$5</f>
        <v>6400</v>
      </c>
      <c r="V47" s="24" t="n">
        <f aca="false">$Q$5</f>
        <v>512000</v>
      </c>
      <c r="X47" s="24" t="n">
        <f aca="false">$N$5</f>
        <v>1</v>
      </c>
      <c r="Y47" s="16" t="n">
        <f aca="false">S47</f>
        <v>0.0920833333333334</v>
      </c>
      <c r="Z47" s="24" t="n">
        <f aca="false">$P$5</f>
        <v>6400</v>
      </c>
      <c r="AA47" s="24" t="n">
        <f aca="false">$Q$5</f>
        <v>512000</v>
      </c>
      <c r="AC47" s="24" t="n">
        <f aca="false">$N$5</f>
        <v>1</v>
      </c>
      <c r="AD47" s="24" t="n">
        <f aca="false">$O$5</f>
        <v>80</v>
      </c>
      <c r="AE47" s="16" t="n">
        <f aca="false">Y47</f>
        <v>0.0920833333333334</v>
      </c>
      <c r="AF47" s="24" t="n">
        <f aca="false">$Q$5</f>
        <v>512000</v>
      </c>
      <c r="AH47" s="24" t="n">
        <f aca="false">$N$5</f>
        <v>1</v>
      </c>
      <c r="AI47" s="24" t="n">
        <f aca="false">$O$5</f>
        <v>80</v>
      </c>
      <c r="AJ47" s="24" t="n">
        <f aca="false">$P$5</f>
        <v>6400</v>
      </c>
      <c r="AK47" s="16" t="n">
        <f aca="false">AE47</f>
        <v>0.0920833333333334</v>
      </c>
    </row>
    <row r="48" customFormat="false" ht="14.65" hidden="false" customHeight="false" outlineLevel="0" collapsed="false">
      <c r="A48" s="0" t="n">
        <v>73</v>
      </c>
      <c r="B48" s="13" t="n">
        <v>0.0208101851851852</v>
      </c>
      <c r="C48" s="13" t="n">
        <v>0.0529166666666667</v>
      </c>
      <c r="D48" s="13" t="n">
        <v>0.108969907407407</v>
      </c>
      <c r="E48" s="13" t="n">
        <v>0.232893518518518</v>
      </c>
      <c r="F48" s="22" t="n">
        <f aca="true">INDIRECT(G48)</f>
        <v>0.109662587943351</v>
      </c>
      <c r="G48" s="23" t="str">
        <f aca="false">ADDRESS(H48,10)</f>
        <v>$J$278</v>
      </c>
      <c r="H48" s="23" t="n">
        <v>278</v>
      </c>
      <c r="I48" s="0" t="str">
        <f aca="false">ADDRESS(I44,5,1)</f>
        <v>$E$9</v>
      </c>
      <c r="J48" s="13" t="n">
        <f aca="true">INDIRECT(I48)</f>
        <v>0.192523148148148</v>
      </c>
      <c r="K48" s="12" t="n">
        <f aca="false">MDETERM(AH45:AK48)</f>
        <v>15.6670694444655</v>
      </c>
      <c r="L48" s="12" t="n">
        <f aca="false">K48/K44</f>
        <v>1.7992576317761E-010</v>
      </c>
      <c r="M48" s="16" t="n">
        <f aca="false">J48</f>
        <v>0.192523148148148</v>
      </c>
      <c r="N48" s="24" t="n">
        <f aca="false">$N$6</f>
        <v>1</v>
      </c>
      <c r="O48" s="31" t="n">
        <f aca="false">$O$6</f>
        <v>160.9</v>
      </c>
      <c r="P48" s="24" t="n">
        <f aca="false">$P$6</f>
        <v>25888.81</v>
      </c>
      <c r="Q48" s="24" t="n">
        <f aca="false">$Q$6</f>
        <v>4165509.529</v>
      </c>
      <c r="R48" s="25"/>
      <c r="S48" s="26" t="n">
        <f aca="false">M48</f>
        <v>0.192523148148148</v>
      </c>
      <c r="T48" s="31" t="n">
        <f aca="false">$O$6</f>
        <v>160.9</v>
      </c>
      <c r="U48" s="24" t="n">
        <f aca="false">$P$6</f>
        <v>25888.81</v>
      </c>
      <c r="V48" s="24" t="n">
        <f aca="false">$Q$6</f>
        <v>4165509.529</v>
      </c>
      <c r="X48" s="24" t="n">
        <f aca="false">$N$6</f>
        <v>1</v>
      </c>
      <c r="Y48" s="16" t="n">
        <f aca="false">S48</f>
        <v>0.192523148148148</v>
      </c>
      <c r="Z48" s="24" t="n">
        <f aca="false">$P$6</f>
        <v>25888.81</v>
      </c>
      <c r="AA48" s="24" t="n">
        <f aca="false">$Q$6</f>
        <v>4165509.529</v>
      </c>
      <c r="AC48" s="24" t="n">
        <f aca="false">$N$6</f>
        <v>1</v>
      </c>
      <c r="AD48" s="31" t="n">
        <f aca="false">$O$6</f>
        <v>160.9</v>
      </c>
      <c r="AE48" s="16" t="n">
        <f aca="false">Y48</f>
        <v>0.192523148148148</v>
      </c>
      <c r="AF48" s="24" t="n">
        <f aca="false">$Q$6</f>
        <v>4165509.529</v>
      </c>
      <c r="AH48" s="24" t="n">
        <f aca="false">$N$6</f>
        <v>1</v>
      </c>
      <c r="AI48" s="31" t="n">
        <f aca="false">$O$6</f>
        <v>160.9</v>
      </c>
      <c r="AJ48" s="24" t="n">
        <f aca="false">$P$6</f>
        <v>25888.81</v>
      </c>
      <c r="AK48" s="16" t="n">
        <f aca="false">AE48</f>
        <v>0.192523148148148</v>
      </c>
    </row>
    <row r="49" customFormat="false" ht="14.65" hidden="false" customHeight="false" outlineLevel="0" collapsed="false">
      <c r="A49" s="0" t="n">
        <v>74</v>
      </c>
      <c r="B49" s="13" t="n">
        <v>0.0209722222222222</v>
      </c>
      <c r="C49" s="13" t="n">
        <v>0.0533449074074074</v>
      </c>
      <c r="D49" s="13" t="n">
        <v>0.109918981481481</v>
      </c>
      <c r="E49" s="13" t="n">
        <v>0.235208333333333</v>
      </c>
      <c r="F49" s="22" t="n">
        <f aca="true">INDIRECT(G49)</f>
        <v>0.110618513183457</v>
      </c>
      <c r="G49" s="23" t="str">
        <f aca="false">ADDRESS(H49,10)</f>
        <v>$J$284</v>
      </c>
      <c r="H49" s="23" t="n">
        <v>284</v>
      </c>
      <c r="J49" s="13"/>
    </row>
    <row r="50" customFormat="false" ht="14.65" hidden="false" customHeight="false" outlineLevel="0" collapsed="false">
      <c r="A50" s="0" t="n">
        <v>75</v>
      </c>
      <c r="B50" s="13" t="n">
        <v>0.0211458333333333</v>
      </c>
      <c r="C50" s="13" t="n">
        <v>0.0537962962962963</v>
      </c>
      <c r="D50" s="13" t="n">
        <v>0.110902777777778</v>
      </c>
      <c r="E50" s="13" t="n">
        <v>0.237638888888889</v>
      </c>
      <c r="F50" s="22" t="n">
        <f aca="true">INDIRECT(G50)</f>
        <v>0.111609317959525</v>
      </c>
      <c r="G50" s="23" t="str">
        <f aca="false">ADDRESS(H50,10)</f>
        <v>$J$290</v>
      </c>
      <c r="H50" s="23" t="n">
        <v>290</v>
      </c>
      <c r="I50" s="12" t="n">
        <f aca="false">I44+1</f>
        <v>10</v>
      </c>
      <c r="J50" s="14" t="n">
        <f aca="false">L51+$F$1*L52+L53*$F$1*$F$1+L54*$F$1*$F$1*$F$1</f>
        <v>0.0926567468360221</v>
      </c>
      <c r="K50" s="12" t="n">
        <f aca="false">MDETERM(N51:Q54)</f>
        <v>87075186831.3602</v>
      </c>
      <c r="N50" s="24" t="s">
        <v>6</v>
      </c>
      <c r="O50" s="24" t="s">
        <v>7</v>
      </c>
      <c r="P50" s="24" t="s">
        <v>8</v>
      </c>
      <c r="Q50" s="24" t="s">
        <v>9</v>
      </c>
      <c r="R50" s="25"/>
    </row>
    <row r="51" customFormat="false" ht="14.65" hidden="false" customHeight="false" outlineLevel="0" collapsed="false">
      <c r="A51" s="0" t="n">
        <v>76</v>
      </c>
      <c r="B51" s="13" t="n">
        <v>0.0213194444444444</v>
      </c>
      <c r="C51" s="13" t="n">
        <v>0.0542592592592593</v>
      </c>
      <c r="D51" s="13" t="n">
        <v>0.111921296296296</v>
      </c>
      <c r="E51" s="13" t="n">
        <v>0.240185185185185</v>
      </c>
      <c r="F51" s="22" t="n">
        <f aca="true">INDIRECT(G51)</f>
        <v>0.112635169222243</v>
      </c>
      <c r="G51" s="23" t="str">
        <f aca="false">ADDRESS(H51,10)</f>
        <v>$J$296</v>
      </c>
      <c r="H51" s="23" t="n">
        <v>296</v>
      </c>
      <c r="I51" s="0" t="str">
        <f aca="false">ADDRESS(I50,2,1)</f>
        <v>$B$10</v>
      </c>
      <c r="J51" s="13" t="n">
        <f aca="true">INDIRECT(I51)</f>
        <v>0.0179282407407407</v>
      </c>
      <c r="K51" s="12" t="n">
        <f aca="false">MDETERM(S51:V54)</f>
        <v>7344347.8988374</v>
      </c>
      <c r="L51" s="12" t="n">
        <f aca="false">K51/K50</f>
        <v>8.43448996906697E-005</v>
      </c>
      <c r="M51" s="16" t="n">
        <f aca="false">J51</f>
        <v>0.0179282407407407</v>
      </c>
      <c r="N51" s="24" t="n">
        <f aca="false">$N$3</f>
        <v>1</v>
      </c>
      <c r="O51" s="24" t="n">
        <f aca="false">$O$3</f>
        <v>16</v>
      </c>
      <c r="P51" s="24" t="n">
        <f aca="false">$P$3</f>
        <v>256</v>
      </c>
      <c r="Q51" s="24" t="n">
        <f aca="false">$Q$3</f>
        <v>4096</v>
      </c>
      <c r="R51" s="25"/>
      <c r="S51" s="26" t="n">
        <f aca="false">M51</f>
        <v>0.0179282407407407</v>
      </c>
      <c r="T51" s="24" t="n">
        <f aca="false">$O$3</f>
        <v>16</v>
      </c>
      <c r="U51" s="24" t="n">
        <f aca="false">$P$3</f>
        <v>256</v>
      </c>
      <c r="V51" s="24" t="n">
        <f aca="false">$Q$3</f>
        <v>4096</v>
      </c>
      <c r="X51" s="24" t="n">
        <f aca="false">$N$3</f>
        <v>1</v>
      </c>
      <c r="Y51" s="16" t="n">
        <f aca="false">S51</f>
        <v>0.0179282407407407</v>
      </c>
      <c r="Z51" s="24" t="n">
        <f aca="false">$P$3</f>
        <v>256</v>
      </c>
      <c r="AA51" s="24" t="n">
        <f aca="false">$Q$3</f>
        <v>4096</v>
      </c>
      <c r="AC51" s="24" t="n">
        <f aca="false">$N$3</f>
        <v>1</v>
      </c>
      <c r="AD51" s="24" t="n">
        <f aca="false">$O$3</f>
        <v>16</v>
      </c>
      <c r="AE51" s="16" t="n">
        <f aca="false">Y51</f>
        <v>0.0179282407407407</v>
      </c>
      <c r="AF51" s="24" t="n">
        <f aca="false">$Q$3</f>
        <v>4096</v>
      </c>
      <c r="AH51" s="24" t="n">
        <f aca="false">$N$3</f>
        <v>1</v>
      </c>
      <c r="AI51" s="24" t="n">
        <f aca="false">$O$3</f>
        <v>16</v>
      </c>
      <c r="AJ51" s="24" t="n">
        <f aca="false">$P$3</f>
        <v>256</v>
      </c>
      <c r="AK51" s="16" t="n">
        <f aca="false">AE51</f>
        <v>0.0179282407407407</v>
      </c>
    </row>
    <row r="52" customFormat="false" ht="14.65" hidden="false" customHeight="false" outlineLevel="0" collapsed="false">
      <c r="A52" s="0" t="n">
        <v>77</v>
      </c>
      <c r="B52" s="13" t="n">
        <v>0.0215046296296296</v>
      </c>
      <c r="C52" s="13" t="n">
        <v>0.0547453703703704</v>
      </c>
      <c r="D52" s="13" t="n">
        <v>0.112997685185185</v>
      </c>
      <c r="E52" s="13" t="n">
        <v>0.242847222222222</v>
      </c>
      <c r="F52" s="22" t="n">
        <f aca="true">INDIRECT(G52)</f>
        <v>0.113719361606957</v>
      </c>
      <c r="G52" s="23" t="str">
        <f aca="false">ADDRESS(H52,10)</f>
        <v>$J$302</v>
      </c>
      <c r="H52" s="23" t="n">
        <v>302</v>
      </c>
      <c r="I52" s="0" t="str">
        <f aca="false">ADDRESS(I50,3,1)</f>
        <v>$C$10</v>
      </c>
      <c r="J52" s="13" t="n">
        <f aca="true">INDIRECT(I52)</f>
        <v>0.0452083333333334</v>
      </c>
      <c r="K52" s="12" t="n">
        <f aca="false">MDETERM(X51:AA54)</f>
        <v>96373756.967056</v>
      </c>
      <c r="L52" s="12" t="n">
        <f aca="false">K52/K50</f>
        <v>0.00110678782870377</v>
      </c>
      <c r="M52" s="16" t="n">
        <f aca="false">J52</f>
        <v>0.0452083333333334</v>
      </c>
      <c r="N52" s="24" t="n">
        <f aca="false">$N$4</f>
        <v>1</v>
      </c>
      <c r="O52" s="24" t="n">
        <f aca="false">$O$4</f>
        <v>40</v>
      </c>
      <c r="P52" s="24" t="n">
        <f aca="false">$P$4</f>
        <v>1600</v>
      </c>
      <c r="Q52" s="24" t="n">
        <f aca="false">$Q$4</f>
        <v>64000</v>
      </c>
      <c r="R52" s="25"/>
      <c r="S52" s="26" t="n">
        <f aca="false">M52</f>
        <v>0.0452083333333334</v>
      </c>
      <c r="T52" s="24" t="n">
        <f aca="false">$O$4</f>
        <v>40</v>
      </c>
      <c r="U52" s="24" t="n">
        <f aca="false">$P$4</f>
        <v>1600</v>
      </c>
      <c r="V52" s="24" t="n">
        <f aca="false">$Q$4</f>
        <v>64000</v>
      </c>
      <c r="X52" s="24" t="n">
        <f aca="false">$N$4</f>
        <v>1</v>
      </c>
      <c r="Y52" s="16" t="n">
        <f aca="false">S52</f>
        <v>0.0452083333333334</v>
      </c>
      <c r="Z52" s="24" t="n">
        <f aca="false">$P$4</f>
        <v>1600</v>
      </c>
      <c r="AA52" s="24" t="n">
        <f aca="false">$Q$4</f>
        <v>64000</v>
      </c>
      <c r="AC52" s="24" t="n">
        <f aca="false">$N$4</f>
        <v>1</v>
      </c>
      <c r="AD52" s="24" t="n">
        <f aca="false">$O$4</f>
        <v>40</v>
      </c>
      <c r="AE52" s="16" t="n">
        <f aca="false">Y52</f>
        <v>0.0452083333333334</v>
      </c>
      <c r="AF52" s="24" t="n">
        <f aca="false">$Q$4</f>
        <v>64000</v>
      </c>
      <c r="AH52" s="24" t="n">
        <f aca="false">$N$4</f>
        <v>1</v>
      </c>
      <c r="AI52" s="24" t="n">
        <f aca="false">$O$4</f>
        <v>40</v>
      </c>
      <c r="AJ52" s="24" t="n">
        <f aca="false">$P$4</f>
        <v>1600</v>
      </c>
      <c r="AK52" s="16" t="n">
        <f aca="false">AE52</f>
        <v>0.0452083333333334</v>
      </c>
    </row>
    <row r="53" customFormat="false" ht="14.65" hidden="false" customHeight="false" outlineLevel="0" collapsed="false">
      <c r="A53" s="0" t="n">
        <v>78</v>
      </c>
      <c r="B53" s="13" t="n">
        <v>0.0216898148148148</v>
      </c>
      <c r="C53" s="13" t="n">
        <v>0.0552546296296296</v>
      </c>
      <c r="D53" s="13" t="n">
        <v>0.11412037037037</v>
      </c>
      <c r="E53" s="13" t="n">
        <v>0.245659722222222</v>
      </c>
      <c r="F53" s="22" t="n">
        <f aca="true">INDIRECT(G53)</f>
        <v>0.114850113756705</v>
      </c>
      <c r="G53" s="23" t="str">
        <f aca="false">ADDRESS(H53,10)</f>
        <v>$J$308</v>
      </c>
      <c r="H53" s="23" t="n">
        <v>308</v>
      </c>
      <c r="I53" s="0" t="str">
        <f aca="false">ADDRESS(I50,4,1)</f>
        <v>$D$10</v>
      </c>
      <c r="J53" s="13" t="n">
        <f aca="true">INDIRECT(I53)</f>
        <v>0.0920833333333334</v>
      </c>
      <c r="K53" s="12" t="n">
        <f aca="false">MDETERM(AC51:AF54)</f>
        <v>45766.7201930483</v>
      </c>
      <c r="L53" s="12" t="n">
        <f aca="false">K53/K50</f>
        <v>5.25600022905324E-007</v>
      </c>
      <c r="M53" s="16" t="n">
        <f aca="false">J53</f>
        <v>0.0920833333333334</v>
      </c>
      <c r="N53" s="24" t="n">
        <f aca="false">$N$5</f>
        <v>1</v>
      </c>
      <c r="O53" s="24" t="n">
        <f aca="false">$O$5</f>
        <v>80</v>
      </c>
      <c r="P53" s="24" t="n">
        <f aca="false">$P$5</f>
        <v>6400</v>
      </c>
      <c r="Q53" s="24" t="n">
        <f aca="false">$Q$5</f>
        <v>512000</v>
      </c>
      <c r="R53" s="25"/>
      <c r="S53" s="26" t="n">
        <f aca="false">M53</f>
        <v>0.0920833333333334</v>
      </c>
      <c r="T53" s="24" t="n">
        <f aca="false">$O$5</f>
        <v>80</v>
      </c>
      <c r="U53" s="24" t="n">
        <f aca="false">$P$5</f>
        <v>6400</v>
      </c>
      <c r="V53" s="24" t="n">
        <f aca="false">$Q$5</f>
        <v>512000</v>
      </c>
      <c r="X53" s="24" t="n">
        <f aca="false">$N$5</f>
        <v>1</v>
      </c>
      <c r="Y53" s="16" t="n">
        <f aca="false">S53</f>
        <v>0.0920833333333334</v>
      </c>
      <c r="Z53" s="24" t="n">
        <f aca="false">$P$5</f>
        <v>6400</v>
      </c>
      <c r="AA53" s="24" t="n">
        <f aca="false">$Q$5</f>
        <v>512000</v>
      </c>
      <c r="AC53" s="24" t="n">
        <f aca="false">$N$5</f>
        <v>1</v>
      </c>
      <c r="AD53" s="24" t="n">
        <f aca="false">$O$5</f>
        <v>80</v>
      </c>
      <c r="AE53" s="16" t="n">
        <f aca="false">Y53</f>
        <v>0.0920833333333334</v>
      </c>
      <c r="AF53" s="24" t="n">
        <f aca="false">$Q$5</f>
        <v>512000</v>
      </c>
      <c r="AH53" s="24" t="n">
        <f aca="false">$N$5</f>
        <v>1</v>
      </c>
      <c r="AI53" s="24" t="n">
        <f aca="false">$O$5</f>
        <v>80</v>
      </c>
      <c r="AJ53" s="24" t="n">
        <f aca="false">$P$5</f>
        <v>6400</v>
      </c>
      <c r="AK53" s="16" t="n">
        <f aca="false">AE53</f>
        <v>0.0920833333333334</v>
      </c>
    </row>
    <row r="54" customFormat="false" ht="14.65" hidden="false" customHeight="false" outlineLevel="0" collapsed="false">
      <c r="A54" s="0" t="n">
        <v>79</v>
      </c>
      <c r="B54" s="13" t="n">
        <v>0.0218865740740741</v>
      </c>
      <c r="C54" s="13" t="n">
        <v>0.055775462962963</v>
      </c>
      <c r="D54" s="13" t="n">
        <v>0.115289351851852</v>
      </c>
      <c r="E54" s="13" t="n">
        <v>0.248622685185185</v>
      </c>
      <c r="F54" s="22" t="n">
        <f aca="true">INDIRECT(G54)</f>
        <v>0.116027755140551</v>
      </c>
      <c r="G54" s="23" t="str">
        <f aca="false">ADDRESS(H54,10)</f>
        <v>$J$314</v>
      </c>
      <c r="H54" s="23" t="n">
        <v>314</v>
      </c>
      <c r="I54" s="0" t="str">
        <f aca="false">ADDRESS(I50,5,1)</f>
        <v>$E$10</v>
      </c>
      <c r="J54" s="13" t="n">
        <f aca="true">INDIRECT(I54)</f>
        <v>0.192523148148148</v>
      </c>
      <c r="K54" s="12" t="n">
        <f aca="false">MDETERM(AH51:AK54)</f>
        <v>15.6670694444655</v>
      </c>
      <c r="L54" s="12" t="n">
        <f aca="false">K54/K50</f>
        <v>1.7992576317761E-010</v>
      </c>
      <c r="M54" s="16" t="n">
        <f aca="false">J54</f>
        <v>0.192523148148148</v>
      </c>
      <c r="N54" s="24" t="n">
        <f aca="false">$N$6</f>
        <v>1</v>
      </c>
      <c r="O54" s="31" t="n">
        <f aca="false">$O$6</f>
        <v>160.9</v>
      </c>
      <c r="P54" s="24" t="n">
        <f aca="false">$P$6</f>
        <v>25888.81</v>
      </c>
      <c r="Q54" s="24" t="n">
        <f aca="false">$Q$6</f>
        <v>4165509.529</v>
      </c>
      <c r="R54" s="25"/>
      <c r="S54" s="26" t="n">
        <f aca="false">M54</f>
        <v>0.192523148148148</v>
      </c>
      <c r="T54" s="31" t="n">
        <f aca="false">$O$6</f>
        <v>160.9</v>
      </c>
      <c r="U54" s="24" t="n">
        <f aca="false">$P$6</f>
        <v>25888.81</v>
      </c>
      <c r="V54" s="24" t="n">
        <f aca="false">$Q$6</f>
        <v>4165509.529</v>
      </c>
      <c r="X54" s="24" t="n">
        <f aca="false">$N$6</f>
        <v>1</v>
      </c>
      <c r="Y54" s="16" t="n">
        <f aca="false">S54</f>
        <v>0.192523148148148</v>
      </c>
      <c r="Z54" s="24" t="n">
        <f aca="false">$P$6</f>
        <v>25888.81</v>
      </c>
      <c r="AA54" s="24" t="n">
        <f aca="false">$Q$6</f>
        <v>4165509.529</v>
      </c>
      <c r="AC54" s="24" t="n">
        <f aca="false">$N$6</f>
        <v>1</v>
      </c>
      <c r="AD54" s="31" t="n">
        <f aca="false">$O$6</f>
        <v>160.9</v>
      </c>
      <c r="AE54" s="16" t="n">
        <f aca="false">Y54</f>
        <v>0.192523148148148</v>
      </c>
      <c r="AF54" s="24" t="n">
        <f aca="false">$Q$6</f>
        <v>4165509.529</v>
      </c>
      <c r="AH54" s="24" t="n">
        <f aca="false">$N$6</f>
        <v>1</v>
      </c>
      <c r="AI54" s="31" t="n">
        <f aca="false">$O$6</f>
        <v>160.9</v>
      </c>
      <c r="AJ54" s="24" t="n">
        <f aca="false">$P$6</f>
        <v>25888.81</v>
      </c>
      <c r="AK54" s="16" t="n">
        <f aca="false">AE54</f>
        <v>0.192523148148148</v>
      </c>
    </row>
    <row r="55" customFormat="false" ht="14.65" hidden="false" customHeight="false" outlineLevel="0" collapsed="false">
      <c r="A55" s="0" t="n">
        <v>80</v>
      </c>
      <c r="B55" s="13" t="n">
        <v>0.0220949074074074</v>
      </c>
      <c r="C55" s="13" t="n">
        <v>0.0563310185185185</v>
      </c>
      <c r="D55" s="13" t="n">
        <v>0.116516203703704</v>
      </c>
      <c r="E55" s="13" t="n">
        <v>0.251736111111111</v>
      </c>
      <c r="F55" s="22" t="n">
        <f aca="true">INDIRECT(G55)</f>
        <v>0.117263520131759</v>
      </c>
      <c r="G55" s="23" t="str">
        <f aca="false">ADDRESS(H55,10)</f>
        <v>$J$320</v>
      </c>
      <c r="H55" s="23" t="n">
        <v>320</v>
      </c>
      <c r="J55" s="12"/>
    </row>
    <row r="56" customFormat="false" ht="14.65" hidden="false" customHeight="false" outlineLevel="0" collapsed="false">
      <c r="A56" s="0" t="n">
        <v>81</v>
      </c>
      <c r="B56" s="13" t="n">
        <v>0.0223148148148148</v>
      </c>
      <c r="C56" s="13" t="n">
        <v>0.0568981481481482</v>
      </c>
      <c r="D56" s="13" t="n">
        <v>0.1178125</v>
      </c>
      <c r="E56" s="13" t="n">
        <v>0.255034722222222</v>
      </c>
      <c r="F56" s="22" t="n">
        <f aca="true">INDIRECT(G56)</f>
        <v>0.11856966663834</v>
      </c>
      <c r="G56" s="23" t="str">
        <f aca="false">ADDRESS(H56,10)</f>
        <v>$J$326</v>
      </c>
      <c r="H56" s="23" t="n">
        <v>326</v>
      </c>
      <c r="I56" s="12" t="n">
        <f aca="false">I50+1</f>
        <v>11</v>
      </c>
      <c r="J56" s="10" t="n">
        <f aca="false">L57+$F$1*L58+L59*$F$1*$F$1+L60*$F$1*$F$1*$F$1</f>
        <v>0.0926567468360221</v>
      </c>
      <c r="K56" s="12" t="n">
        <f aca="false">MDETERM(N57:Q60)</f>
        <v>87075186831.3602</v>
      </c>
      <c r="N56" s="24" t="s">
        <v>6</v>
      </c>
      <c r="O56" s="24" t="s">
        <v>7</v>
      </c>
      <c r="P56" s="24" t="s">
        <v>8</v>
      </c>
      <c r="Q56" s="24" t="s">
        <v>9</v>
      </c>
      <c r="R56" s="25"/>
    </row>
    <row r="57" customFormat="false" ht="14.65" hidden="false" customHeight="false" outlineLevel="0" collapsed="false">
      <c r="A57" s="0" t="n">
        <v>82</v>
      </c>
      <c r="B57" s="13" t="n">
        <v>0.0225347222222222</v>
      </c>
      <c r="C57" s="13" t="n">
        <v>0.0575</v>
      </c>
      <c r="D57" s="13" t="n">
        <v>0.119155092592593</v>
      </c>
      <c r="E57" s="13" t="n">
        <v>0.258518518518518</v>
      </c>
      <c r="F57" s="22" t="n">
        <f aca="true">INDIRECT(G57)</f>
        <v>0.119922155395323</v>
      </c>
      <c r="G57" s="23" t="str">
        <f aca="false">ADDRESS(H57,10)</f>
        <v>$J$332</v>
      </c>
      <c r="H57" s="23" t="n">
        <v>332</v>
      </c>
      <c r="I57" s="0" t="str">
        <f aca="false">ADDRESS(I56,2,1)</f>
        <v>$B$11</v>
      </c>
      <c r="J57" s="16" t="n">
        <f aca="true">INDIRECT(I57)</f>
        <v>0.0179282407407407</v>
      </c>
      <c r="K57" s="12" t="n">
        <f aca="false">MDETERM(S57:V60)</f>
        <v>7344347.8988374</v>
      </c>
      <c r="L57" s="12" t="n">
        <f aca="false">K57/K56</f>
        <v>8.43448996906697E-005</v>
      </c>
      <c r="M57" s="16" t="n">
        <f aca="false">J57</f>
        <v>0.0179282407407407</v>
      </c>
      <c r="N57" s="24" t="n">
        <f aca="false">$N$3</f>
        <v>1</v>
      </c>
      <c r="O57" s="24" t="n">
        <f aca="false">$O$3</f>
        <v>16</v>
      </c>
      <c r="P57" s="24" t="n">
        <f aca="false">$P$3</f>
        <v>256</v>
      </c>
      <c r="Q57" s="24" t="n">
        <f aca="false">$Q$3</f>
        <v>4096</v>
      </c>
      <c r="R57" s="25"/>
      <c r="S57" s="26" t="n">
        <f aca="false">M57</f>
        <v>0.0179282407407407</v>
      </c>
      <c r="T57" s="24" t="n">
        <f aca="false">$O$3</f>
        <v>16</v>
      </c>
      <c r="U57" s="24" t="n">
        <f aca="false">$P$3</f>
        <v>256</v>
      </c>
      <c r="V57" s="24" t="n">
        <f aca="false">$Q$3</f>
        <v>4096</v>
      </c>
      <c r="X57" s="24" t="n">
        <f aca="false">$N$3</f>
        <v>1</v>
      </c>
      <c r="Y57" s="16" t="n">
        <f aca="false">S57</f>
        <v>0.0179282407407407</v>
      </c>
      <c r="Z57" s="24" t="n">
        <f aca="false">$P$3</f>
        <v>256</v>
      </c>
      <c r="AA57" s="24" t="n">
        <f aca="false">$Q$3</f>
        <v>4096</v>
      </c>
      <c r="AC57" s="24" t="n">
        <f aca="false">$N$3</f>
        <v>1</v>
      </c>
      <c r="AD57" s="24" t="n">
        <f aca="false">$O$3</f>
        <v>16</v>
      </c>
      <c r="AE57" s="16" t="n">
        <f aca="false">Y57</f>
        <v>0.0179282407407407</v>
      </c>
      <c r="AF57" s="24" t="n">
        <f aca="false">$Q$3</f>
        <v>4096</v>
      </c>
      <c r="AH57" s="24" t="n">
        <f aca="false">$N$3</f>
        <v>1</v>
      </c>
      <c r="AI57" s="24" t="n">
        <f aca="false">$O$3</f>
        <v>16</v>
      </c>
      <c r="AJ57" s="24" t="n">
        <f aca="false">$P$3</f>
        <v>256</v>
      </c>
      <c r="AK57" s="16" t="n">
        <f aca="false">AE57</f>
        <v>0.0179282407407407</v>
      </c>
    </row>
    <row r="58" customFormat="false" ht="14.65" hidden="false" customHeight="false" outlineLevel="0" collapsed="false">
      <c r="A58" s="0" t="n">
        <v>83</v>
      </c>
      <c r="B58" s="13" t="n">
        <v>0.0227662037037037</v>
      </c>
      <c r="C58" s="13" t="n">
        <v>0.0581365740740741</v>
      </c>
      <c r="D58" s="13" t="n">
        <v>0.120578703703704</v>
      </c>
      <c r="E58" s="13" t="n">
        <v>0.262199074074074</v>
      </c>
      <c r="F58" s="22" t="n">
        <f aca="true">INDIRECT(G58)</f>
        <v>0.121356270272692</v>
      </c>
      <c r="G58" s="23" t="str">
        <f aca="false">ADDRESS(H58,10)</f>
        <v>$J$338</v>
      </c>
      <c r="H58" s="23" t="n">
        <v>338</v>
      </c>
      <c r="I58" s="0" t="str">
        <f aca="false">ADDRESS(I56,3,1)</f>
        <v>$C$11</v>
      </c>
      <c r="J58" s="16" t="n">
        <f aca="true">INDIRECT(I58)</f>
        <v>0.0452083333333334</v>
      </c>
      <c r="K58" s="12" t="n">
        <f aca="false">MDETERM(X57:AA60)</f>
        <v>96373756.967056</v>
      </c>
      <c r="L58" s="12" t="n">
        <f aca="false">K58/K56</f>
        <v>0.00110678782870377</v>
      </c>
      <c r="M58" s="16" t="n">
        <f aca="false">J58</f>
        <v>0.0452083333333334</v>
      </c>
      <c r="N58" s="24" t="n">
        <f aca="false">$N$4</f>
        <v>1</v>
      </c>
      <c r="O58" s="24" t="n">
        <f aca="false">$O$4</f>
        <v>40</v>
      </c>
      <c r="P58" s="24" t="n">
        <f aca="false">$P$4</f>
        <v>1600</v>
      </c>
      <c r="Q58" s="24" t="n">
        <f aca="false">$Q$4</f>
        <v>64000</v>
      </c>
      <c r="R58" s="25"/>
      <c r="S58" s="26" t="n">
        <f aca="false">M58</f>
        <v>0.0452083333333334</v>
      </c>
      <c r="T58" s="24" t="n">
        <f aca="false">$O$4</f>
        <v>40</v>
      </c>
      <c r="U58" s="24" t="n">
        <f aca="false">$P$4</f>
        <v>1600</v>
      </c>
      <c r="V58" s="24" t="n">
        <f aca="false">$Q$4</f>
        <v>64000</v>
      </c>
      <c r="X58" s="24" t="n">
        <f aca="false">$N$4</f>
        <v>1</v>
      </c>
      <c r="Y58" s="16" t="n">
        <f aca="false">S58</f>
        <v>0.0452083333333334</v>
      </c>
      <c r="Z58" s="24" t="n">
        <f aca="false">$P$4</f>
        <v>1600</v>
      </c>
      <c r="AA58" s="24" t="n">
        <f aca="false">$Q$4</f>
        <v>64000</v>
      </c>
      <c r="AC58" s="24" t="n">
        <f aca="false">$N$4</f>
        <v>1</v>
      </c>
      <c r="AD58" s="24" t="n">
        <f aca="false">$O$4</f>
        <v>40</v>
      </c>
      <c r="AE58" s="16" t="n">
        <f aca="false">Y58</f>
        <v>0.0452083333333334</v>
      </c>
      <c r="AF58" s="24" t="n">
        <f aca="false">$Q$4</f>
        <v>64000</v>
      </c>
      <c r="AH58" s="24" t="n">
        <f aca="false">$N$4</f>
        <v>1</v>
      </c>
      <c r="AI58" s="24" t="n">
        <f aca="false">$O$4</f>
        <v>40</v>
      </c>
      <c r="AJ58" s="24" t="n">
        <f aca="false">$P$4</f>
        <v>1600</v>
      </c>
      <c r="AK58" s="16" t="n">
        <f aca="false">AE58</f>
        <v>0.0452083333333334</v>
      </c>
    </row>
    <row r="59" customFormat="false" ht="14.65" hidden="false" customHeight="false" outlineLevel="0" collapsed="false">
      <c r="A59" s="0" t="n">
        <v>84</v>
      </c>
      <c r="B59" s="13" t="n">
        <v>0.0230208333333333</v>
      </c>
      <c r="C59" s="13" t="n">
        <v>0.0587962962962963</v>
      </c>
      <c r="D59" s="13" t="n">
        <v>0.122071759259259</v>
      </c>
      <c r="E59" s="13" t="n">
        <v>0.266111111111111</v>
      </c>
      <c r="F59" s="22" t="n">
        <f aca="true">INDIRECT(G59)</f>
        <v>0.122860640641736</v>
      </c>
      <c r="G59" s="23" t="str">
        <f aca="false">ADDRESS(H59,10)</f>
        <v>$J$344</v>
      </c>
      <c r="H59" s="23" t="n">
        <v>344</v>
      </c>
      <c r="I59" s="0" t="str">
        <f aca="false">ADDRESS(I56,4,1)</f>
        <v>$D$11</v>
      </c>
      <c r="J59" s="16" t="n">
        <f aca="true">INDIRECT(I59)</f>
        <v>0.0920833333333334</v>
      </c>
      <c r="K59" s="12" t="n">
        <f aca="false">MDETERM(AC57:AF60)</f>
        <v>45766.7201930483</v>
      </c>
      <c r="L59" s="12" t="n">
        <f aca="false">K59/K56</f>
        <v>5.25600022905324E-007</v>
      </c>
      <c r="M59" s="16" t="n">
        <f aca="false">J59</f>
        <v>0.0920833333333334</v>
      </c>
      <c r="N59" s="24" t="n">
        <f aca="false">$N$5</f>
        <v>1</v>
      </c>
      <c r="O59" s="24" t="n">
        <f aca="false">$O$5</f>
        <v>80</v>
      </c>
      <c r="P59" s="24" t="n">
        <f aca="false">$P$5</f>
        <v>6400</v>
      </c>
      <c r="Q59" s="24" t="n">
        <f aca="false">$Q$5</f>
        <v>512000</v>
      </c>
      <c r="R59" s="25"/>
      <c r="S59" s="26" t="n">
        <f aca="false">M59</f>
        <v>0.0920833333333334</v>
      </c>
      <c r="T59" s="24" t="n">
        <f aca="false">$O$5</f>
        <v>80</v>
      </c>
      <c r="U59" s="24" t="n">
        <f aca="false">$P$5</f>
        <v>6400</v>
      </c>
      <c r="V59" s="24" t="n">
        <f aca="false">$Q$5</f>
        <v>512000</v>
      </c>
      <c r="X59" s="24" t="n">
        <f aca="false">$N$5</f>
        <v>1</v>
      </c>
      <c r="Y59" s="16" t="n">
        <f aca="false">S59</f>
        <v>0.0920833333333334</v>
      </c>
      <c r="Z59" s="24" t="n">
        <f aca="false">$P$5</f>
        <v>6400</v>
      </c>
      <c r="AA59" s="24" t="n">
        <f aca="false">$Q$5</f>
        <v>512000</v>
      </c>
      <c r="AC59" s="24" t="n">
        <f aca="false">$N$5</f>
        <v>1</v>
      </c>
      <c r="AD59" s="24" t="n">
        <f aca="false">$O$5</f>
        <v>80</v>
      </c>
      <c r="AE59" s="16" t="n">
        <f aca="false">Y59</f>
        <v>0.0920833333333334</v>
      </c>
      <c r="AF59" s="24" t="n">
        <f aca="false">$Q$5</f>
        <v>512000</v>
      </c>
      <c r="AH59" s="24" t="n">
        <f aca="false">$N$5</f>
        <v>1</v>
      </c>
      <c r="AI59" s="24" t="n">
        <f aca="false">$O$5</f>
        <v>80</v>
      </c>
      <c r="AJ59" s="24" t="n">
        <f aca="false">$P$5</f>
        <v>6400</v>
      </c>
      <c r="AK59" s="16" t="n">
        <f aca="false">AE59</f>
        <v>0.0920833333333334</v>
      </c>
    </row>
    <row r="60" customFormat="false" ht="14.65" hidden="false" customHeight="false" outlineLevel="0" collapsed="false">
      <c r="A60" s="0" t="n">
        <v>85</v>
      </c>
      <c r="B60" s="13" t="n">
        <v>0.023275462962963</v>
      </c>
      <c r="C60" s="13" t="n">
        <v>0.0594907407407407</v>
      </c>
      <c r="D60" s="13" t="n">
        <v>0.123645833333333</v>
      </c>
      <c r="E60" s="13" t="n">
        <v>0.270266203703704</v>
      </c>
      <c r="F60" s="22" t="n">
        <f aca="true">INDIRECT(G60)</f>
        <v>0.12444659679897</v>
      </c>
      <c r="G60" s="23" t="str">
        <f aca="false">ADDRESS(H60,10)</f>
        <v>$J$350</v>
      </c>
      <c r="H60" s="23" t="n">
        <v>350</v>
      </c>
      <c r="I60" s="0" t="str">
        <f aca="false">ADDRESS(I56,5,1)</f>
        <v>$E$11</v>
      </c>
      <c r="J60" s="16" t="n">
        <f aca="true">INDIRECT(I60)</f>
        <v>0.192523148148148</v>
      </c>
      <c r="K60" s="12" t="n">
        <f aca="false">MDETERM(AH57:AK60)</f>
        <v>15.6670694444655</v>
      </c>
      <c r="L60" s="12" t="n">
        <f aca="false">K60/K56</f>
        <v>1.7992576317761E-010</v>
      </c>
      <c r="M60" s="16" t="n">
        <f aca="false">J60</f>
        <v>0.192523148148148</v>
      </c>
      <c r="N60" s="24" t="n">
        <f aca="false">$N$6</f>
        <v>1</v>
      </c>
      <c r="O60" s="31" t="n">
        <f aca="false">$O$6</f>
        <v>160.9</v>
      </c>
      <c r="P60" s="24" t="n">
        <f aca="false">$P$6</f>
        <v>25888.81</v>
      </c>
      <c r="Q60" s="24" t="n">
        <f aca="false">$Q$6</f>
        <v>4165509.529</v>
      </c>
      <c r="R60" s="25"/>
      <c r="S60" s="26" t="n">
        <f aca="false">M60</f>
        <v>0.192523148148148</v>
      </c>
      <c r="T60" s="31" t="n">
        <f aca="false">$O$6</f>
        <v>160.9</v>
      </c>
      <c r="U60" s="24" t="n">
        <f aca="false">$P$6</f>
        <v>25888.81</v>
      </c>
      <c r="V60" s="24" t="n">
        <f aca="false">$Q$6</f>
        <v>4165509.529</v>
      </c>
      <c r="X60" s="24" t="n">
        <f aca="false">$N$6</f>
        <v>1</v>
      </c>
      <c r="Y60" s="16" t="n">
        <f aca="false">S60</f>
        <v>0.192523148148148</v>
      </c>
      <c r="Z60" s="24" t="n">
        <f aca="false">$P$6</f>
        <v>25888.81</v>
      </c>
      <c r="AA60" s="24" t="n">
        <f aca="false">$Q$6</f>
        <v>4165509.529</v>
      </c>
      <c r="AC60" s="24" t="n">
        <f aca="false">$N$6</f>
        <v>1</v>
      </c>
      <c r="AD60" s="31" t="n">
        <f aca="false">$O$6</f>
        <v>160.9</v>
      </c>
      <c r="AE60" s="16" t="n">
        <f aca="false">Y60</f>
        <v>0.192523148148148</v>
      </c>
      <c r="AF60" s="24" t="n">
        <f aca="false">$Q$6</f>
        <v>4165509.529</v>
      </c>
      <c r="AH60" s="24" t="n">
        <f aca="false">$N$6</f>
        <v>1</v>
      </c>
      <c r="AI60" s="31" t="n">
        <f aca="false">$O$6</f>
        <v>160.9</v>
      </c>
      <c r="AJ60" s="24" t="n">
        <f aca="false">$P$6</f>
        <v>25888.81</v>
      </c>
      <c r="AK60" s="16" t="n">
        <f aca="false">AE60</f>
        <v>0.192523148148148</v>
      </c>
    </row>
    <row r="61" customFormat="false" ht="14.65" hidden="false" customHeight="false" outlineLevel="0" collapsed="false">
      <c r="A61" s="0" t="n">
        <v>86</v>
      </c>
      <c r="B61" s="13" t="n">
        <v>0.0235416666666667</v>
      </c>
      <c r="C61" s="13" t="n">
        <v>0.0602199074074074</v>
      </c>
      <c r="D61" s="13" t="n">
        <v>0.125300925925926</v>
      </c>
      <c r="E61" s="13" t="n">
        <v>0.274699074074074</v>
      </c>
      <c r="F61" s="22" t="n">
        <f aca="true">INDIRECT(G61)</f>
        <v>0.126114250698825</v>
      </c>
      <c r="G61" s="23" t="str">
        <f aca="false">ADDRESS(H61,10)</f>
        <v>$J$356</v>
      </c>
      <c r="H61" s="23" t="n">
        <v>356</v>
      </c>
      <c r="J61" s="12"/>
    </row>
    <row r="62" customFormat="false" ht="14.65" hidden="false" customHeight="false" outlineLevel="0" collapsed="false">
      <c r="A62" s="0" t="n">
        <v>87</v>
      </c>
      <c r="B62" s="13" t="n">
        <v>0.0238310185185185</v>
      </c>
      <c r="C62" s="13" t="n">
        <v>0.0609837962962963</v>
      </c>
      <c r="D62" s="13" t="n">
        <v>0.127060185185185</v>
      </c>
      <c r="E62" s="13" t="n">
        <v>0.279421296296296</v>
      </c>
      <c r="F62" s="22" t="n">
        <f aca="true">INDIRECT(G62)</f>
        <v>0.127887155418267</v>
      </c>
      <c r="G62" s="23" t="str">
        <f aca="false">ADDRESS(H62,10)</f>
        <v>$J$362</v>
      </c>
      <c r="H62" s="23" t="n">
        <v>362</v>
      </c>
      <c r="I62" s="12" t="n">
        <f aca="false">I56+1</f>
        <v>12</v>
      </c>
      <c r="J62" s="10" t="n">
        <f aca="false">L63+$F$1*L64+L65*$F$1*$F$1+L66*$F$1*$F$1*$F$1</f>
        <v>0.0926567468360221</v>
      </c>
      <c r="K62" s="12" t="n">
        <f aca="false">MDETERM(N63:Q66)</f>
        <v>87075186831.3602</v>
      </c>
      <c r="N62" s="24" t="s">
        <v>6</v>
      </c>
      <c r="O62" s="24" t="s">
        <v>7</v>
      </c>
      <c r="P62" s="24" t="s">
        <v>8</v>
      </c>
      <c r="Q62" s="24" t="s">
        <v>9</v>
      </c>
      <c r="R62" s="25"/>
    </row>
    <row r="63" customFormat="false" ht="14.65" hidden="false" customHeight="false" outlineLevel="0" collapsed="false">
      <c r="A63" s="0" t="n">
        <v>88</v>
      </c>
      <c r="B63" s="13" t="n">
        <v>0.0241319444444444</v>
      </c>
      <c r="C63" s="13" t="n">
        <v>0.0617939814814815</v>
      </c>
      <c r="D63" s="13" t="n">
        <v>0.128912037037037</v>
      </c>
      <c r="E63" s="13" t="n">
        <v>0.284490740740741</v>
      </c>
      <c r="F63" s="22" t="n">
        <f aca="true">INDIRECT(G63)</f>
        <v>0.129753301853956</v>
      </c>
      <c r="G63" s="23" t="str">
        <f aca="false">ADDRESS(H63,10)</f>
        <v>$J$368</v>
      </c>
      <c r="H63" s="23" t="n">
        <v>368</v>
      </c>
      <c r="I63" s="0" t="str">
        <f aca="false">ADDRESS(I62,2,1)</f>
        <v>$B$12</v>
      </c>
      <c r="J63" s="16" t="n">
        <f aca="true">INDIRECT(I63)</f>
        <v>0.0179282407407407</v>
      </c>
      <c r="K63" s="12" t="n">
        <f aca="false">MDETERM(S63:V66)</f>
        <v>7344347.8988374</v>
      </c>
      <c r="L63" s="12" t="n">
        <f aca="false">K63/K62</f>
        <v>8.43448996906697E-005</v>
      </c>
      <c r="M63" s="16" t="n">
        <f aca="false">J63</f>
        <v>0.0179282407407407</v>
      </c>
      <c r="N63" s="24" t="n">
        <f aca="false">$N$3</f>
        <v>1</v>
      </c>
      <c r="O63" s="24" t="n">
        <f aca="false">$O$3</f>
        <v>16</v>
      </c>
      <c r="P63" s="24" t="n">
        <f aca="false">$P$3</f>
        <v>256</v>
      </c>
      <c r="Q63" s="24" t="n">
        <f aca="false">$Q$3</f>
        <v>4096</v>
      </c>
      <c r="R63" s="25"/>
      <c r="S63" s="26" t="n">
        <f aca="false">M63</f>
        <v>0.0179282407407407</v>
      </c>
      <c r="T63" s="24" t="n">
        <f aca="false">$O$3</f>
        <v>16</v>
      </c>
      <c r="U63" s="24" t="n">
        <f aca="false">$P$3</f>
        <v>256</v>
      </c>
      <c r="V63" s="24" t="n">
        <f aca="false">$Q$3</f>
        <v>4096</v>
      </c>
      <c r="X63" s="24" t="n">
        <f aca="false">$N$3</f>
        <v>1</v>
      </c>
      <c r="Y63" s="16" t="n">
        <f aca="false">S63</f>
        <v>0.0179282407407407</v>
      </c>
      <c r="Z63" s="24" t="n">
        <f aca="false">$P$3</f>
        <v>256</v>
      </c>
      <c r="AA63" s="24" t="n">
        <f aca="false">$Q$3</f>
        <v>4096</v>
      </c>
      <c r="AC63" s="24" t="n">
        <f aca="false">$N$3</f>
        <v>1</v>
      </c>
      <c r="AD63" s="24" t="n">
        <f aca="false">$O$3</f>
        <v>16</v>
      </c>
      <c r="AE63" s="16" t="n">
        <f aca="false">Y63</f>
        <v>0.0179282407407407</v>
      </c>
      <c r="AF63" s="24" t="n">
        <f aca="false">$Q$3</f>
        <v>4096</v>
      </c>
      <c r="AH63" s="24" t="n">
        <f aca="false">$N$3</f>
        <v>1</v>
      </c>
      <c r="AI63" s="24" t="n">
        <f aca="false">$O$3</f>
        <v>16</v>
      </c>
      <c r="AJ63" s="24" t="n">
        <f aca="false">$P$3</f>
        <v>256</v>
      </c>
      <c r="AK63" s="16" t="n">
        <f aca="false">AE63</f>
        <v>0.0179282407407407</v>
      </c>
    </row>
    <row r="64" customFormat="false" ht="14.65" hidden="false" customHeight="false" outlineLevel="0" collapsed="false">
      <c r="A64" s="0" t="n">
        <v>89</v>
      </c>
      <c r="B64" s="13" t="n">
        <v>0.0244444444444444</v>
      </c>
      <c r="C64" s="13" t="n">
        <v>0.062650462962963</v>
      </c>
      <c r="D64" s="13" t="n">
        <v>0.13087962962963</v>
      </c>
      <c r="E64" s="13" t="n">
        <v>0.289930555555556</v>
      </c>
      <c r="F64" s="22" t="n">
        <f aca="true">INDIRECT(G64)</f>
        <v>0.13173617205542</v>
      </c>
      <c r="G64" s="23" t="str">
        <f aca="false">ADDRESS(H64,10)</f>
        <v>$J$374</v>
      </c>
      <c r="H64" s="23" t="n">
        <v>374</v>
      </c>
      <c r="I64" s="0" t="str">
        <f aca="false">ADDRESS(I62,3,1)</f>
        <v>$C$12</v>
      </c>
      <c r="J64" s="16" t="n">
        <f aca="true">INDIRECT(I64)</f>
        <v>0.0452083333333334</v>
      </c>
      <c r="K64" s="12" t="n">
        <f aca="false">MDETERM(X63:AA66)</f>
        <v>96373756.967056</v>
      </c>
      <c r="L64" s="12" t="n">
        <f aca="false">K64/K62</f>
        <v>0.00110678782870377</v>
      </c>
      <c r="M64" s="16" t="n">
        <f aca="false">J64</f>
        <v>0.0452083333333334</v>
      </c>
      <c r="N64" s="24" t="n">
        <f aca="false">$N$4</f>
        <v>1</v>
      </c>
      <c r="O64" s="24" t="n">
        <f aca="false">$O$4</f>
        <v>40</v>
      </c>
      <c r="P64" s="24" t="n">
        <f aca="false">$P$4</f>
        <v>1600</v>
      </c>
      <c r="Q64" s="24" t="n">
        <f aca="false">$Q$4</f>
        <v>64000</v>
      </c>
      <c r="R64" s="25"/>
      <c r="S64" s="26" t="n">
        <f aca="false">M64</f>
        <v>0.0452083333333334</v>
      </c>
      <c r="T64" s="24" t="n">
        <f aca="false">$O$4</f>
        <v>40</v>
      </c>
      <c r="U64" s="24" t="n">
        <f aca="false">$P$4</f>
        <v>1600</v>
      </c>
      <c r="V64" s="24" t="n">
        <f aca="false">$Q$4</f>
        <v>64000</v>
      </c>
      <c r="X64" s="24" t="n">
        <f aca="false">$N$4</f>
        <v>1</v>
      </c>
      <c r="Y64" s="16" t="n">
        <f aca="false">S64</f>
        <v>0.0452083333333334</v>
      </c>
      <c r="Z64" s="24" t="n">
        <f aca="false">$P$4</f>
        <v>1600</v>
      </c>
      <c r="AA64" s="24" t="n">
        <f aca="false">$Q$4</f>
        <v>64000</v>
      </c>
      <c r="AC64" s="24" t="n">
        <f aca="false">$N$4</f>
        <v>1</v>
      </c>
      <c r="AD64" s="24" t="n">
        <f aca="false">$O$4</f>
        <v>40</v>
      </c>
      <c r="AE64" s="16" t="n">
        <f aca="false">Y64</f>
        <v>0.0452083333333334</v>
      </c>
      <c r="AF64" s="24" t="n">
        <f aca="false">$Q$4</f>
        <v>64000</v>
      </c>
      <c r="AH64" s="24" t="n">
        <f aca="false">$N$4</f>
        <v>1</v>
      </c>
      <c r="AI64" s="24" t="n">
        <f aca="false">$O$4</f>
        <v>40</v>
      </c>
      <c r="AJ64" s="24" t="n">
        <f aca="false">$P$4</f>
        <v>1600</v>
      </c>
      <c r="AK64" s="16" t="n">
        <f aca="false">AE64</f>
        <v>0.0452083333333334</v>
      </c>
    </row>
    <row r="65" customFormat="false" ht="14.65" hidden="false" customHeight="false" outlineLevel="0" collapsed="false">
      <c r="A65" s="0" t="n">
        <v>90</v>
      </c>
      <c r="B65" s="13" t="n">
        <v>0.0247800925925926</v>
      </c>
      <c r="C65" s="13" t="n">
        <v>0.0635532407407407</v>
      </c>
      <c r="D65" s="13" t="n">
        <v>0.132974537037037</v>
      </c>
      <c r="E65" s="13" t="n">
        <v>0.295787037037037</v>
      </c>
      <c r="F65" s="22" t="n">
        <f aca="true">INDIRECT(G65)</f>
        <v>0.133847619001854</v>
      </c>
      <c r="G65" s="23" t="str">
        <f aca="false">ADDRESS(H65,10)</f>
        <v>$J$380</v>
      </c>
      <c r="H65" s="23" t="n">
        <v>380</v>
      </c>
      <c r="I65" s="0" t="str">
        <f aca="false">ADDRESS(I62,4,1)</f>
        <v>$D$12</v>
      </c>
      <c r="J65" s="16" t="n">
        <f aca="true">INDIRECT(I65)</f>
        <v>0.0920833333333334</v>
      </c>
      <c r="K65" s="12" t="n">
        <f aca="false">MDETERM(AC63:AF66)</f>
        <v>45766.7201930483</v>
      </c>
      <c r="L65" s="12" t="n">
        <f aca="false">K65/K62</f>
        <v>5.25600022905324E-007</v>
      </c>
      <c r="M65" s="16" t="n">
        <f aca="false">J65</f>
        <v>0.0920833333333334</v>
      </c>
      <c r="N65" s="24" t="n">
        <f aca="false">$N$5</f>
        <v>1</v>
      </c>
      <c r="O65" s="24" t="n">
        <f aca="false">$O$5</f>
        <v>80</v>
      </c>
      <c r="P65" s="24" t="n">
        <f aca="false">$P$5</f>
        <v>6400</v>
      </c>
      <c r="Q65" s="24" t="n">
        <f aca="false">$Q$5</f>
        <v>512000</v>
      </c>
      <c r="R65" s="25"/>
      <c r="S65" s="26" t="n">
        <f aca="false">M65</f>
        <v>0.0920833333333334</v>
      </c>
      <c r="T65" s="24" t="n">
        <f aca="false">$O$5</f>
        <v>80</v>
      </c>
      <c r="U65" s="24" t="n">
        <f aca="false">$P$5</f>
        <v>6400</v>
      </c>
      <c r="V65" s="24" t="n">
        <f aca="false">$Q$5</f>
        <v>512000</v>
      </c>
      <c r="X65" s="24" t="n">
        <f aca="false">$N$5</f>
        <v>1</v>
      </c>
      <c r="Y65" s="16" t="n">
        <f aca="false">S65</f>
        <v>0.0920833333333334</v>
      </c>
      <c r="Z65" s="24" t="n">
        <f aca="false">$P$5</f>
        <v>6400</v>
      </c>
      <c r="AA65" s="24" t="n">
        <f aca="false">$Q$5</f>
        <v>512000</v>
      </c>
      <c r="AC65" s="24" t="n">
        <f aca="false">$N$5</f>
        <v>1</v>
      </c>
      <c r="AD65" s="24" t="n">
        <f aca="false">$O$5</f>
        <v>80</v>
      </c>
      <c r="AE65" s="16" t="n">
        <f aca="false">Y65</f>
        <v>0.0920833333333334</v>
      </c>
      <c r="AF65" s="24" t="n">
        <f aca="false">$Q$5</f>
        <v>512000</v>
      </c>
      <c r="AH65" s="24" t="n">
        <f aca="false">$N$5</f>
        <v>1</v>
      </c>
      <c r="AI65" s="24" t="n">
        <f aca="false">$O$5</f>
        <v>80</v>
      </c>
      <c r="AJ65" s="24" t="n">
        <f aca="false">$P$5</f>
        <v>6400</v>
      </c>
      <c r="AK65" s="16" t="n">
        <f aca="false">AE65</f>
        <v>0.0920833333333334</v>
      </c>
    </row>
    <row r="66" customFormat="false" ht="14.65" hidden="false" customHeight="false" outlineLevel="0" collapsed="false">
      <c r="A66" s="0" t="n">
        <v>91</v>
      </c>
      <c r="B66" s="13" t="n">
        <v>0.0251273148148148</v>
      </c>
      <c r="C66" s="13" t="n">
        <v>0.0645023148148148</v>
      </c>
      <c r="D66" s="13" t="n">
        <v>0.135196759259259</v>
      </c>
      <c r="E66" s="13" t="n">
        <v>0.302118055555555</v>
      </c>
      <c r="F66" s="22" t="n">
        <f aca="true">INDIRECT(G66)</f>
        <v>0.136087612592809</v>
      </c>
      <c r="G66" s="23" t="str">
        <f aca="false">ADDRESS(H66,10)</f>
        <v>$J$386</v>
      </c>
      <c r="H66" s="23" t="n">
        <v>386</v>
      </c>
      <c r="I66" s="0" t="str">
        <f aca="false">ADDRESS(I62,5,1)</f>
        <v>$E$12</v>
      </c>
      <c r="J66" s="16" t="n">
        <f aca="true">INDIRECT(I66)</f>
        <v>0.192523148148148</v>
      </c>
      <c r="K66" s="12" t="n">
        <f aca="false">MDETERM(AH63:AK66)</f>
        <v>15.6670694444655</v>
      </c>
      <c r="L66" s="12" t="n">
        <f aca="false">K66/K62</f>
        <v>1.7992576317761E-010</v>
      </c>
      <c r="M66" s="16" t="n">
        <f aca="false">J66</f>
        <v>0.192523148148148</v>
      </c>
      <c r="N66" s="24" t="n">
        <f aca="false">$N$6</f>
        <v>1</v>
      </c>
      <c r="O66" s="31" t="n">
        <f aca="false">$O$6</f>
        <v>160.9</v>
      </c>
      <c r="P66" s="24" t="n">
        <f aca="false">$P$6</f>
        <v>25888.81</v>
      </c>
      <c r="Q66" s="24" t="n">
        <f aca="false">$Q$6</f>
        <v>4165509.529</v>
      </c>
      <c r="R66" s="25"/>
      <c r="S66" s="26" t="n">
        <f aca="false">M66</f>
        <v>0.192523148148148</v>
      </c>
      <c r="T66" s="31" t="n">
        <f aca="false">$O$6</f>
        <v>160.9</v>
      </c>
      <c r="U66" s="24" t="n">
        <f aca="false">$P$6</f>
        <v>25888.81</v>
      </c>
      <c r="V66" s="24" t="n">
        <f aca="false">$Q$6</f>
        <v>4165509.529</v>
      </c>
      <c r="X66" s="24" t="n">
        <f aca="false">$N$6</f>
        <v>1</v>
      </c>
      <c r="Y66" s="16" t="n">
        <f aca="false">S66</f>
        <v>0.192523148148148</v>
      </c>
      <c r="Z66" s="24" t="n">
        <f aca="false">$P$6</f>
        <v>25888.81</v>
      </c>
      <c r="AA66" s="24" t="n">
        <f aca="false">$Q$6</f>
        <v>4165509.529</v>
      </c>
      <c r="AC66" s="24" t="n">
        <f aca="false">$N$6</f>
        <v>1</v>
      </c>
      <c r="AD66" s="31" t="n">
        <f aca="false">$O$6</f>
        <v>160.9</v>
      </c>
      <c r="AE66" s="16" t="n">
        <f aca="false">Y66</f>
        <v>0.192523148148148</v>
      </c>
      <c r="AF66" s="24" t="n">
        <f aca="false">$Q$6</f>
        <v>4165509.529</v>
      </c>
      <c r="AH66" s="24" t="n">
        <f aca="false">$N$6</f>
        <v>1</v>
      </c>
      <c r="AI66" s="31" t="n">
        <f aca="false">$O$6</f>
        <v>160.9</v>
      </c>
      <c r="AJ66" s="24" t="n">
        <f aca="false">$P$6</f>
        <v>25888.81</v>
      </c>
      <c r="AK66" s="16" t="n">
        <f aca="false">AE66</f>
        <v>0.192523148148148</v>
      </c>
    </row>
    <row r="67" customFormat="false" ht="14.65" hidden="false" customHeight="false" outlineLevel="0" collapsed="false">
      <c r="A67" s="0" t="n">
        <v>92</v>
      </c>
      <c r="B67" s="13" t="n">
        <v>0.0254976851851852</v>
      </c>
      <c r="C67" s="13" t="n">
        <v>0.0655208333333333</v>
      </c>
      <c r="D67" s="13" t="n">
        <v>0.137581018518519</v>
      </c>
      <c r="E67" s="13" t="n">
        <v>0.308993055555556</v>
      </c>
      <c r="F67" s="22" t="n">
        <f aca="true">INDIRECT(G67)</f>
        <v>0.138490991437257</v>
      </c>
      <c r="G67" s="23" t="str">
        <f aca="false">ADDRESS(H67,10)</f>
        <v>$J$392</v>
      </c>
      <c r="H67" s="23" t="n">
        <v>392</v>
      </c>
      <c r="J67" s="12"/>
    </row>
    <row r="68" customFormat="false" ht="14.65" hidden="false" customHeight="false" outlineLevel="0" collapsed="false">
      <c r="A68" s="0" t="n">
        <v>93</v>
      </c>
      <c r="B68" s="13" t="n">
        <v>0.0258912037037037</v>
      </c>
      <c r="C68" s="13" t="n">
        <v>0.0665972222222222</v>
      </c>
      <c r="D68" s="13" t="n">
        <v>0.140115740740741</v>
      </c>
      <c r="E68" s="13" t="n">
        <v>0.316481481481481</v>
      </c>
      <c r="F68" s="22" t="n">
        <f aca="true">INDIRECT(G68)</f>
        <v>0.141046334342541</v>
      </c>
      <c r="G68" s="23" t="str">
        <f aca="false">ADDRESS(H68,10)</f>
        <v>$J$398</v>
      </c>
      <c r="H68" s="23" t="n">
        <v>398</v>
      </c>
      <c r="I68" s="12" t="n">
        <f aca="false">I62+1</f>
        <v>13</v>
      </c>
      <c r="J68" s="10" t="n">
        <f aca="false">L69+$F$1*L70+L71*$F$1*$F$1+L72*$F$1*$F$1*$F$1</f>
        <v>0.0929247573141533</v>
      </c>
      <c r="K68" s="12" t="n">
        <f aca="false">MDETERM(N69:Q72)</f>
        <v>87075186831.3602</v>
      </c>
      <c r="N68" s="24" t="s">
        <v>6</v>
      </c>
      <c r="O68" s="24" t="s">
        <v>7</v>
      </c>
      <c r="P68" s="24" t="s">
        <v>8</v>
      </c>
      <c r="Q68" s="24" t="s">
        <v>9</v>
      </c>
      <c r="R68" s="25"/>
    </row>
    <row r="69" customFormat="false" ht="14.65" hidden="false" customHeight="false" outlineLevel="0" collapsed="false">
      <c r="A69" s="0" t="n">
        <v>94</v>
      </c>
      <c r="B69" s="13" t="n">
        <v>0.0263078703703704</v>
      </c>
      <c r="C69" s="13" t="n">
        <v>0.0677430555555556</v>
      </c>
      <c r="D69" s="13" t="n">
        <v>0.142847222222222</v>
      </c>
      <c r="E69" s="13" t="n">
        <v>0.3246875</v>
      </c>
      <c r="F69" s="22" t="n">
        <f aca="true">INDIRECT(G69)</f>
        <v>0.143800408356584</v>
      </c>
      <c r="G69" s="23" t="str">
        <f aca="false">ADDRESS(H69,10)</f>
        <v>$J$404</v>
      </c>
      <c r="H69" s="23" t="n">
        <v>404</v>
      </c>
      <c r="I69" s="0" t="str">
        <f aca="false">ADDRESS(I68,2,1)</f>
        <v>$B$13</v>
      </c>
      <c r="J69" s="16" t="n">
        <f aca="true">INDIRECT(I69)</f>
        <v>0.0179513888888889</v>
      </c>
      <c r="K69" s="12" t="n">
        <f aca="false">MDETERM(S69:V72)</f>
        <v>3792444.67341615</v>
      </c>
      <c r="L69" s="12" t="n">
        <f aca="false">K69/K68</f>
        <v>4.35536782799104E-005</v>
      </c>
      <c r="M69" s="16" t="n">
        <f aca="false">J69</f>
        <v>0.0179513888888889</v>
      </c>
      <c r="N69" s="24" t="n">
        <f aca="false">$N$3</f>
        <v>1</v>
      </c>
      <c r="O69" s="24" t="n">
        <f aca="false">$O$3</f>
        <v>16</v>
      </c>
      <c r="P69" s="24" t="n">
        <f aca="false">$P$3</f>
        <v>256</v>
      </c>
      <c r="Q69" s="24" t="n">
        <f aca="false">$Q$3</f>
        <v>4096</v>
      </c>
      <c r="R69" s="25"/>
      <c r="S69" s="26" t="n">
        <f aca="false">M69</f>
        <v>0.0179513888888889</v>
      </c>
      <c r="T69" s="24" t="n">
        <f aca="false">$O$3</f>
        <v>16</v>
      </c>
      <c r="U69" s="24" t="n">
        <f aca="false">$P$3</f>
        <v>256</v>
      </c>
      <c r="V69" s="24" t="n">
        <f aca="false">$Q$3</f>
        <v>4096</v>
      </c>
      <c r="X69" s="24" t="n">
        <f aca="false">$N$3</f>
        <v>1</v>
      </c>
      <c r="Y69" s="16" t="n">
        <f aca="false">S69</f>
        <v>0.0179513888888889</v>
      </c>
      <c r="Z69" s="24" t="n">
        <f aca="false">$P$3</f>
        <v>256</v>
      </c>
      <c r="AA69" s="24" t="n">
        <f aca="false">$Q$3</f>
        <v>4096</v>
      </c>
      <c r="AC69" s="24" t="n">
        <f aca="false">$N$3</f>
        <v>1</v>
      </c>
      <c r="AD69" s="24" t="n">
        <f aca="false">$O$3</f>
        <v>16</v>
      </c>
      <c r="AE69" s="16" t="n">
        <f aca="false">Y69</f>
        <v>0.0179513888888889</v>
      </c>
      <c r="AF69" s="24" t="n">
        <f aca="false">$Q$3</f>
        <v>4096</v>
      </c>
      <c r="AH69" s="24" t="n">
        <f aca="false">$N$3</f>
        <v>1</v>
      </c>
      <c r="AI69" s="24" t="n">
        <f aca="false">$O$3</f>
        <v>16</v>
      </c>
      <c r="AJ69" s="24" t="n">
        <f aca="false">$P$3</f>
        <v>256</v>
      </c>
      <c r="AK69" s="16" t="n">
        <f aca="false">AE69</f>
        <v>0.0179513888888889</v>
      </c>
    </row>
    <row r="70" customFormat="false" ht="14.65" hidden="false" customHeight="false" outlineLevel="0" collapsed="false">
      <c r="A70" s="0" t="n">
        <v>95</v>
      </c>
      <c r="B70" s="13" t="n">
        <v>0.0267476851851852</v>
      </c>
      <c r="C70" s="13" t="n">
        <v>0.0689699074074074</v>
      </c>
      <c r="D70" s="13" t="n">
        <v>0.145787037037037</v>
      </c>
      <c r="E70" s="13" t="n">
        <v>0.333726851851852</v>
      </c>
      <c r="F70" s="22" t="n">
        <f aca="true">INDIRECT(G70)</f>
        <v>0.146764798380001</v>
      </c>
      <c r="G70" s="23" t="str">
        <f aca="false">ADDRESS(H70,10)</f>
        <v>$J$410</v>
      </c>
      <c r="H70" s="23" t="n">
        <v>410</v>
      </c>
      <c r="I70" s="0" t="str">
        <f aca="false">ADDRESS(I68,3,1)</f>
        <v>$C$13</v>
      </c>
      <c r="J70" s="16" t="n">
        <f aca="true">INDIRECT(I70)</f>
        <v>0.0453240740740741</v>
      </c>
      <c r="K70" s="12" t="n">
        <f aca="false">MDETERM(X69:AA72)</f>
        <v>96727897.4826583</v>
      </c>
      <c r="L70" s="12" t="n">
        <f aca="false">K70/K68</f>
        <v>0.00111085489451768</v>
      </c>
      <c r="M70" s="16" t="n">
        <f aca="false">J70</f>
        <v>0.0453240740740741</v>
      </c>
      <c r="N70" s="24" t="n">
        <f aca="false">$N$4</f>
        <v>1</v>
      </c>
      <c r="O70" s="24" t="n">
        <f aca="false">$O$4</f>
        <v>40</v>
      </c>
      <c r="P70" s="24" t="n">
        <f aca="false">$P$4</f>
        <v>1600</v>
      </c>
      <c r="Q70" s="24" t="n">
        <f aca="false">$Q$4</f>
        <v>64000</v>
      </c>
      <c r="R70" s="25"/>
      <c r="S70" s="26" t="n">
        <f aca="false">M70</f>
        <v>0.0453240740740741</v>
      </c>
      <c r="T70" s="24" t="n">
        <f aca="false">$O$4</f>
        <v>40</v>
      </c>
      <c r="U70" s="24" t="n">
        <f aca="false">$P$4</f>
        <v>1600</v>
      </c>
      <c r="V70" s="24" t="n">
        <f aca="false">$Q$4</f>
        <v>64000</v>
      </c>
      <c r="X70" s="24" t="n">
        <f aca="false">$N$4</f>
        <v>1</v>
      </c>
      <c r="Y70" s="16" t="n">
        <f aca="false">S70</f>
        <v>0.0453240740740741</v>
      </c>
      <c r="Z70" s="24" t="n">
        <f aca="false">$P$4</f>
        <v>1600</v>
      </c>
      <c r="AA70" s="24" t="n">
        <f aca="false">$Q$4</f>
        <v>64000</v>
      </c>
      <c r="AC70" s="24" t="n">
        <f aca="false">$N$4</f>
        <v>1</v>
      </c>
      <c r="AD70" s="24" t="n">
        <f aca="false">$O$4</f>
        <v>40</v>
      </c>
      <c r="AE70" s="16" t="n">
        <f aca="false">Y70</f>
        <v>0.0453240740740741</v>
      </c>
      <c r="AF70" s="24" t="n">
        <f aca="false">$Q$4</f>
        <v>64000</v>
      </c>
      <c r="AH70" s="24" t="n">
        <f aca="false">$N$4</f>
        <v>1</v>
      </c>
      <c r="AI70" s="24" t="n">
        <f aca="false">$O$4</f>
        <v>40</v>
      </c>
      <c r="AJ70" s="24" t="n">
        <f aca="false">$P$4</f>
        <v>1600</v>
      </c>
      <c r="AK70" s="16" t="n">
        <f aca="false">AE70</f>
        <v>0.0453240740740741</v>
      </c>
    </row>
    <row r="71" customFormat="false" ht="14.65" hidden="false" customHeight="false" outlineLevel="0" collapsed="false">
      <c r="A71" s="0" t="n">
        <v>96</v>
      </c>
      <c r="B71" s="13" t="n">
        <v>0.0272222222222222</v>
      </c>
      <c r="C71" s="13" t="n">
        <v>0.0702777777777778</v>
      </c>
      <c r="D71" s="13" t="n">
        <v>0.148969907407407</v>
      </c>
      <c r="E71" s="13" t="n">
        <v>0.343738425925926</v>
      </c>
      <c r="F71" s="22" t="n">
        <f aca="true">INDIRECT(G71)</f>
        <v>0.149974900832002</v>
      </c>
      <c r="G71" s="23" t="str">
        <f aca="false">ADDRESS(H71,10)</f>
        <v>$J$416</v>
      </c>
      <c r="H71" s="23" t="n">
        <v>416</v>
      </c>
      <c r="I71" s="0" t="str">
        <f aca="false">ADDRESS(I68,4,1)</f>
        <v>$D$13</v>
      </c>
      <c r="J71" s="16" t="n">
        <f aca="true">INDIRECT(I71)</f>
        <v>0.092349537037037</v>
      </c>
      <c r="K71" s="12" t="n">
        <f aca="false">MDETERM(AC69:AF72)</f>
        <v>45347.1943477693</v>
      </c>
      <c r="L71" s="12" t="n">
        <f aca="false">K71/K68</f>
        <v>5.20782050523691E-007</v>
      </c>
      <c r="M71" s="16" t="n">
        <f aca="false">J71</f>
        <v>0.092349537037037</v>
      </c>
      <c r="N71" s="24" t="n">
        <f aca="false">$N$5</f>
        <v>1</v>
      </c>
      <c r="O71" s="24" t="n">
        <f aca="false">$O$5</f>
        <v>80</v>
      </c>
      <c r="P71" s="24" t="n">
        <f aca="false">$P$5</f>
        <v>6400</v>
      </c>
      <c r="Q71" s="24" t="n">
        <f aca="false">$Q$5</f>
        <v>512000</v>
      </c>
      <c r="R71" s="25"/>
      <c r="S71" s="26" t="n">
        <f aca="false">M71</f>
        <v>0.092349537037037</v>
      </c>
      <c r="T71" s="24" t="n">
        <f aca="false">$O$5</f>
        <v>80</v>
      </c>
      <c r="U71" s="24" t="n">
        <f aca="false">$P$5</f>
        <v>6400</v>
      </c>
      <c r="V71" s="24" t="n">
        <f aca="false">$Q$5</f>
        <v>512000</v>
      </c>
      <c r="X71" s="24" t="n">
        <f aca="false">$N$5</f>
        <v>1</v>
      </c>
      <c r="Y71" s="16" t="n">
        <f aca="false">S71</f>
        <v>0.092349537037037</v>
      </c>
      <c r="Z71" s="24" t="n">
        <f aca="false">$P$5</f>
        <v>6400</v>
      </c>
      <c r="AA71" s="24" t="n">
        <f aca="false">$Q$5</f>
        <v>512000</v>
      </c>
      <c r="AC71" s="24" t="n">
        <f aca="false">$N$5</f>
        <v>1</v>
      </c>
      <c r="AD71" s="24" t="n">
        <f aca="false">$O$5</f>
        <v>80</v>
      </c>
      <c r="AE71" s="16" t="n">
        <f aca="false">Y71</f>
        <v>0.092349537037037</v>
      </c>
      <c r="AF71" s="24" t="n">
        <f aca="false">$Q$5</f>
        <v>512000</v>
      </c>
      <c r="AH71" s="24" t="n">
        <f aca="false">$N$5</f>
        <v>1</v>
      </c>
      <c r="AI71" s="24" t="n">
        <f aca="false">$O$5</f>
        <v>80</v>
      </c>
      <c r="AJ71" s="24" t="n">
        <f aca="false">$P$5</f>
        <v>6400</v>
      </c>
      <c r="AK71" s="16" t="n">
        <f aca="false">AE71</f>
        <v>0.092349537037037</v>
      </c>
    </row>
    <row r="72" customFormat="false" ht="14.65" hidden="false" customHeight="false" outlineLevel="0" collapsed="false">
      <c r="A72" s="0" t="n">
        <v>97</v>
      </c>
      <c r="B72" s="13" t="n">
        <v>0.0277199074074074</v>
      </c>
      <c r="C72" s="13" t="n">
        <v>0.0716898148148148</v>
      </c>
      <c r="D72" s="13" t="n">
        <v>0.152418981481481</v>
      </c>
      <c r="E72" s="13" t="n">
        <v>0.354930555555556</v>
      </c>
      <c r="F72" s="22" t="n">
        <f aca="true">INDIRECT(G72)</f>
        <v>0.153453783791141</v>
      </c>
      <c r="G72" s="23" t="str">
        <f aca="false">ADDRESS(H72,10)</f>
        <v>$J$422</v>
      </c>
      <c r="H72" s="23" t="n">
        <v>422</v>
      </c>
      <c r="I72" s="0" t="str">
        <f aca="false">ADDRESS(I68,5,1)</f>
        <v>$E$13</v>
      </c>
      <c r="J72" s="16" t="n">
        <f aca="true">INDIRECT(I72)</f>
        <v>0.193113425925926</v>
      </c>
      <c r="K72" s="12" t="n">
        <f aca="false">MDETERM(AH69:AK72)</f>
        <v>17.7869222222592</v>
      </c>
      <c r="L72" s="12" t="n">
        <f aca="false">K72/K68</f>
        <v>2.04270847637771E-010</v>
      </c>
      <c r="M72" s="16" t="n">
        <f aca="false">J72</f>
        <v>0.193113425925926</v>
      </c>
      <c r="N72" s="24" t="n">
        <f aca="false">$N$6</f>
        <v>1</v>
      </c>
      <c r="O72" s="31" t="n">
        <f aca="false">$O$6</f>
        <v>160.9</v>
      </c>
      <c r="P72" s="24" t="n">
        <f aca="false">$P$6</f>
        <v>25888.81</v>
      </c>
      <c r="Q72" s="24" t="n">
        <f aca="false">$Q$6</f>
        <v>4165509.529</v>
      </c>
      <c r="R72" s="25"/>
      <c r="S72" s="26" t="n">
        <f aca="false">M72</f>
        <v>0.193113425925926</v>
      </c>
      <c r="T72" s="31" t="n">
        <f aca="false">$O$6</f>
        <v>160.9</v>
      </c>
      <c r="U72" s="24" t="n">
        <f aca="false">$P$6</f>
        <v>25888.81</v>
      </c>
      <c r="V72" s="24" t="n">
        <f aca="false">$Q$6</f>
        <v>4165509.529</v>
      </c>
      <c r="X72" s="24" t="n">
        <f aca="false">$N$6</f>
        <v>1</v>
      </c>
      <c r="Y72" s="16" t="n">
        <f aca="false">S72</f>
        <v>0.193113425925926</v>
      </c>
      <c r="Z72" s="24" t="n">
        <f aca="false">$P$6</f>
        <v>25888.81</v>
      </c>
      <c r="AA72" s="24" t="n">
        <f aca="false">$Q$6</f>
        <v>4165509.529</v>
      </c>
      <c r="AC72" s="24" t="n">
        <f aca="false">$N$6</f>
        <v>1</v>
      </c>
      <c r="AD72" s="31" t="n">
        <f aca="false">$O$6</f>
        <v>160.9</v>
      </c>
      <c r="AE72" s="16" t="n">
        <f aca="false">Y72</f>
        <v>0.193113425925926</v>
      </c>
      <c r="AF72" s="24" t="n">
        <f aca="false">$Q$6</f>
        <v>4165509.529</v>
      </c>
      <c r="AH72" s="24" t="n">
        <f aca="false">$N$6</f>
        <v>1</v>
      </c>
      <c r="AI72" s="31" t="n">
        <f aca="false">$O$6</f>
        <v>160.9</v>
      </c>
      <c r="AJ72" s="24" t="n">
        <f aca="false">$P$6</f>
        <v>25888.81</v>
      </c>
      <c r="AK72" s="16" t="n">
        <f aca="false">AE72</f>
        <v>0.193113425925926</v>
      </c>
    </row>
    <row r="73" customFormat="false" ht="14.65" hidden="false" customHeight="false" outlineLevel="0" collapsed="false">
      <c r="A73" s="0" t="n">
        <v>98</v>
      </c>
      <c r="B73" s="13" t="n">
        <v>0.0282638888888889</v>
      </c>
      <c r="C73" s="13" t="n">
        <v>0.0732175925925926</v>
      </c>
      <c r="D73" s="13" t="n">
        <v>0.156180555555556</v>
      </c>
      <c r="E73" s="13" t="n">
        <v>0.367534722222222</v>
      </c>
      <c r="F73" s="22" t="n">
        <f aca="true">INDIRECT(G73)</f>
        <v>0.157248489372933</v>
      </c>
      <c r="G73" s="23" t="str">
        <f aca="false">ADDRESS(H73,10)</f>
        <v>$J$428</v>
      </c>
      <c r="H73" s="23" t="n">
        <v>428</v>
      </c>
      <c r="J73" s="12"/>
    </row>
    <row r="74" customFormat="false" ht="14.65" hidden="false" customHeight="false" outlineLevel="0" collapsed="false">
      <c r="F74" s="0"/>
      <c r="H74" s="0"/>
      <c r="I74" s="12" t="n">
        <f aca="false">I68+1</f>
        <v>14</v>
      </c>
      <c r="J74" s="10" t="n">
        <f aca="false">L75+$F$1*L76+L77*$F$1*$F$1+L78*$F$1*$F$1*$F$1</f>
        <v>0.0931927677922846</v>
      </c>
      <c r="K74" s="12" t="n">
        <f aca="false">MDETERM(N75:Q78)</f>
        <v>87075186831.3602</v>
      </c>
      <c r="N74" s="24" t="s">
        <v>6</v>
      </c>
      <c r="O74" s="24" t="s">
        <v>7</v>
      </c>
      <c r="P74" s="24" t="s">
        <v>8</v>
      </c>
      <c r="Q74" s="24" t="s">
        <v>9</v>
      </c>
      <c r="R74" s="25"/>
    </row>
    <row r="75" customFormat="false" ht="14.65" hidden="false" customHeight="false" outlineLevel="0" collapsed="false">
      <c r="F75" s="0"/>
      <c r="H75" s="0"/>
      <c r="I75" s="0" t="str">
        <f aca="false">ADDRESS(I74,2,1)</f>
        <v>$B$14</v>
      </c>
      <c r="J75" s="16" t="n">
        <f aca="true">INDIRECT(I75)</f>
        <v>0.017974537037037</v>
      </c>
      <c r="K75" s="12" t="n">
        <f aca="false">MDETERM(S75:V78)</f>
        <v>240541.447999314</v>
      </c>
      <c r="L75" s="12" t="n">
        <f aca="false">K75/K74</f>
        <v>2.76245686920172E-006</v>
      </c>
      <c r="M75" s="16" t="n">
        <f aca="false">J75</f>
        <v>0.017974537037037</v>
      </c>
      <c r="N75" s="24" t="n">
        <f aca="false">$N$3</f>
        <v>1</v>
      </c>
      <c r="O75" s="24" t="n">
        <f aca="false">$O$3</f>
        <v>16</v>
      </c>
      <c r="P75" s="24" t="n">
        <f aca="false">$P$3</f>
        <v>256</v>
      </c>
      <c r="Q75" s="24" t="n">
        <f aca="false">$Q$3</f>
        <v>4096</v>
      </c>
      <c r="R75" s="25"/>
      <c r="S75" s="26" t="n">
        <f aca="false">M75</f>
        <v>0.017974537037037</v>
      </c>
      <c r="T75" s="24" t="n">
        <f aca="false">$O$3</f>
        <v>16</v>
      </c>
      <c r="U75" s="24" t="n">
        <f aca="false">$P$3</f>
        <v>256</v>
      </c>
      <c r="V75" s="24" t="n">
        <f aca="false">$Q$3</f>
        <v>4096</v>
      </c>
      <c r="X75" s="24" t="n">
        <f aca="false">$N$3</f>
        <v>1</v>
      </c>
      <c r="Y75" s="16" t="n">
        <f aca="false">S75</f>
        <v>0.017974537037037</v>
      </c>
      <c r="Z75" s="24" t="n">
        <f aca="false">$P$3</f>
        <v>256</v>
      </c>
      <c r="AA75" s="24" t="n">
        <f aca="false">$Q$3</f>
        <v>4096</v>
      </c>
      <c r="AC75" s="24" t="n">
        <f aca="false">$N$3</f>
        <v>1</v>
      </c>
      <c r="AD75" s="24" t="n">
        <f aca="false">$O$3</f>
        <v>16</v>
      </c>
      <c r="AE75" s="16" t="n">
        <f aca="false">Y75</f>
        <v>0.017974537037037</v>
      </c>
      <c r="AF75" s="24" t="n">
        <f aca="false">$Q$3</f>
        <v>4096</v>
      </c>
      <c r="AH75" s="24" t="n">
        <f aca="false">$N$3</f>
        <v>1</v>
      </c>
      <c r="AI75" s="24" t="n">
        <f aca="false">$O$3</f>
        <v>16</v>
      </c>
      <c r="AJ75" s="24" t="n">
        <f aca="false">$P$3</f>
        <v>256</v>
      </c>
      <c r="AK75" s="16" t="n">
        <f aca="false">AE75</f>
        <v>0.017974537037037</v>
      </c>
    </row>
    <row r="76" customFormat="false" ht="14.65" hidden="false" customHeight="false" outlineLevel="0" collapsed="false">
      <c r="I76" s="0" t="str">
        <f aca="false">ADDRESS(I74,3,1)</f>
        <v>$C$14</v>
      </c>
      <c r="J76" s="16" t="n">
        <f aca="true">INDIRECT(I76)</f>
        <v>0.0454398148148148</v>
      </c>
      <c r="K76" s="12" t="n">
        <f aca="false">MDETERM(X75:AA78)</f>
        <v>97082037.9982603</v>
      </c>
      <c r="L76" s="12" t="n">
        <f aca="false">K76/K74</f>
        <v>0.0011149219603316</v>
      </c>
      <c r="M76" s="16" t="n">
        <f aca="false">J76</f>
        <v>0.0454398148148148</v>
      </c>
      <c r="N76" s="24" t="n">
        <f aca="false">$N$4</f>
        <v>1</v>
      </c>
      <c r="O76" s="24" t="n">
        <f aca="false">$O$4</f>
        <v>40</v>
      </c>
      <c r="P76" s="24" t="n">
        <f aca="false">$P$4</f>
        <v>1600</v>
      </c>
      <c r="Q76" s="24" t="n">
        <f aca="false">$Q$4</f>
        <v>64000</v>
      </c>
      <c r="R76" s="25"/>
      <c r="S76" s="26" t="n">
        <f aca="false">M76</f>
        <v>0.0454398148148148</v>
      </c>
      <c r="T76" s="24" t="n">
        <f aca="false">$O$4</f>
        <v>40</v>
      </c>
      <c r="U76" s="24" t="n">
        <f aca="false">$P$4</f>
        <v>1600</v>
      </c>
      <c r="V76" s="24" t="n">
        <f aca="false">$Q$4</f>
        <v>64000</v>
      </c>
      <c r="X76" s="24" t="n">
        <f aca="false">$N$4</f>
        <v>1</v>
      </c>
      <c r="Y76" s="16" t="n">
        <f aca="false">S76</f>
        <v>0.0454398148148148</v>
      </c>
      <c r="Z76" s="24" t="n">
        <f aca="false">$P$4</f>
        <v>1600</v>
      </c>
      <c r="AA76" s="24" t="n">
        <f aca="false">$Q$4</f>
        <v>64000</v>
      </c>
      <c r="AC76" s="24" t="n">
        <f aca="false">$N$4</f>
        <v>1</v>
      </c>
      <c r="AD76" s="24" t="n">
        <f aca="false">$O$4</f>
        <v>40</v>
      </c>
      <c r="AE76" s="16" t="n">
        <f aca="false">Y76</f>
        <v>0.0454398148148148</v>
      </c>
      <c r="AF76" s="24" t="n">
        <f aca="false">$Q$4</f>
        <v>64000</v>
      </c>
      <c r="AH76" s="24" t="n">
        <f aca="false">$N$4</f>
        <v>1</v>
      </c>
      <c r="AI76" s="24" t="n">
        <f aca="false">$O$4</f>
        <v>40</v>
      </c>
      <c r="AJ76" s="24" t="n">
        <f aca="false">$P$4</f>
        <v>1600</v>
      </c>
      <c r="AK76" s="16" t="n">
        <f aca="false">AE76</f>
        <v>0.0454398148148148</v>
      </c>
    </row>
    <row r="77" customFormat="false" ht="14.65" hidden="false" customHeight="false" outlineLevel="0" collapsed="false">
      <c r="I77" s="0" t="str">
        <f aca="false">ADDRESS(I74,4,1)</f>
        <v>$D$14</v>
      </c>
      <c r="J77" s="16" t="n">
        <f aca="true">INDIRECT(I77)</f>
        <v>0.0926157407407407</v>
      </c>
      <c r="K77" s="12" t="n">
        <f aca="false">MDETERM(AC75:AF78)</f>
        <v>44927.668502496</v>
      </c>
      <c r="L77" s="12" t="n">
        <f aca="false">K77/K74</f>
        <v>5.15964078142124E-007</v>
      </c>
      <c r="M77" s="16" t="n">
        <f aca="false">J77</f>
        <v>0.0926157407407407</v>
      </c>
      <c r="N77" s="24" t="n">
        <f aca="false">$N$5</f>
        <v>1</v>
      </c>
      <c r="O77" s="24" t="n">
        <f aca="false">$O$5</f>
        <v>80</v>
      </c>
      <c r="P77" s="24" t="n">
        <f aca="false">$P$5</f>
        <v>6400</v>
      </c>
      <c r="Q77" s="24" t="n">
        <f aca="false">$Q$5</f>
        <v>512000</v>
      </c>
      <c r="R77" s="25"/>
      <c r="S77" s="26" t="n">
        <f aca="false">M77</f>
        <v>0.0926157407407407</v>
      </c>
      <c r="T77" s="24" t="n">
        <f aca="false">$O$5</f>
        <v>80</v>
      </c>
      <c r="U77" s="24" t="n">
        <f aca="false">$P$5</f>
        <v>6400</v>
      </c>
      <c r="V77" s="24" t="n">
        <f aca="false">$Q$5</f>
        <v>512000</v>
      </c>
      <c r="X77" s="24" t="n">
        <f aca="false">$N$5</f>
        <v>1</v>
      </c>
      <c r="Y77" s="16" t="n">
        <f aca="false">S77</f>
        <v>0.0926157407407407</v>
      </c>
      <c r="Z77" s="24" t="n">
        <f aca="false">$P$5</f>
        <v>6400</v>
      </c>
      <c r="AA77" s="24" t="n">
        <f aca="false">$Q$5</f>
        <v>512000</v>
      </c>
      <c r="AC77" s="24" t="n">
        <f aca="false">$N$5</f>
        <v>1</v>
      </c>
      <c r="AD77" s="24" t="n">
        <f aca="false">$O$5</f>
        <v>80</v>
      </c>
      <c r="AE77" s="16" t="n">
        <f aca="false">Y77</f>
        <v>0.0926157407407407</v>
      </c>
      <c r="AF77" s="24" t="n">
        <f aca="false">$Q$5</f>
        <v>512000</v>
      </c>
      <c r="AH77" s="24" t="n">
        <f aca="false">$N$5</f>
        <v>1</v>
      </c>
      <c r="AI77" s="24" t="n">
        <f aca="false">$O$5</f>
        <v>80</v>
      </c>
      <c r="AJ77" s="24" t="n">
        <f aca="false">$P$5</f>
        <v>6400</v>
      </c>
      <c r="AK77" s="16" t="n">
        <f aca="false">AE77</f>
        <v>0.0926157407407407</v>
      </c>
    </row>
    <row r="78" customFormat="false" ht="14.65" hidden="false" customHeight="false" outlineLevel="0" collapsed="false">
      <c r="I78" s="0" t="str">
        <f aca="false">ADDRESS(I74,5,1)</f>
        <v>$E$14</v>
      </c>
      <c r="J78" s="16" t="n">
        <f aca="true">INDIRECT(I78)</f>
        <v>0.193703703703704</v>
      </c>
      <c r="K78" s="12" t="n">
        <f aca="false">MDETERM(AH75:AK78)</f>
        <v>19.906775000028</v>
      </c>
      <c r="L78" s="12" t="n">
        <f aca="false">K78/K74</f>
        <v>2.28615932097645E-010</v>
      </c>
      <c r="M78" s="16" t="n">
        <f aca="false">J78</f>
        <v>0.193703703703704</v>
      </c>
      <c r="N78" s="24" t="n">
        <f aca="false">$N$6</f>
        <v>1</v>
      </c>
      <c r="O78" s="31" t="n">
        <f aca="false">$O$6</f>
        <v>160.9</v>
      </c>
      <c r="P78" s="24" t="n">
        <f aca="false">$P$6</f>
        <v>25888.81</v>
      </c>
      <c r="Q78" s="24" t="n">
        <f aca="false">$Q$6</f>
        <v>4165509.529</v>
      </c>
      <c r="R78" s="25"/>
      <c r="S78" s="26" t="n">
        <f aca="false">M78</f>
        <v>0.193703703703704</v>
      </c>
      <c r="T78" s="31" t="n">
        <f aca="false">$O$6</f>
        <v>160.9</v>
      </c>
      <c r="U78" s="24" t="n">
        <f aca="false">$P$6</f>
        <v>25888.81</v>
      </c>
      <c r="V78" s="24" t="n">
        <f aca="false">$Q$6</f>
        <v>4165509.529</v>
      </c>
      <c r="X78" s="24" t="n">
        <f aca="false">$N$6</f>
        <v>1</v>
      </c>
      <c r="Y78" s="16" t="n">
        <f aca="false">S78</f>
        <v>0.193703703703704</v>
      </c>
      <c r="Z78" s="24" t="n">
        <f aca="false">$P$6</f>
        <v>25888.81</v>
      </c>
      <c r="AA78" s="24" t="n">
        <f aca="false">$Q$6</f>
        <v>4165509.529</v>
      </c>
      <c r="AC78" s="24" t="n">
        <f aca="false">$N$6</f>
        <v>1</v>
      </c>
      <c r="AD78" s="31" t="n">
        <f aca="false">$O$6</f>
        <v>160.9</v>
      </c>
      <c r="AE78" s="16" t="n">
        <f aca="false">Y78</f>
        <v>0.193703703703704</v>
      </c>
      <c r="AF78" s="24" t="n">
        <f aca="false">$Q$6</f>
        <v>4165509.529</v>
      </c>
      <c r="AH78" s="24" t="n">
        <f aca="false">$N$6</f>
        <v>1</v>
      </c>
      <c r="AI78" s="31" t="n">
        <f aca="false">$O$6</f>
        <v>160.9</v>
      </c>
      <c r="AJ78" s="24" t="n">
        <f aca="false">$P$6</f>
        <v>25888.81</v>
      </c>
      <c r="AK78" s="16" t="n">
        <f aca="false">AE78</f>
        <v>0.193703703703704</v>
      </c>
    </row>
    <row r="79" customFormat="false" ht="14.65" hidden="false" customHeight="false" outlineLevel="0" collapsed="false">
      <c r="J79" s="12"/>
    </row>
    <row r="80" customFormat="false" ht="14.65" hidden="false" customHeight="false" outlineLevel="0" collapsed="false">
      <c r="I80" s="12" t="n">
        <f aca="false">I74+1</f>
        <v>15</v>
      </c>
      <c r="J80" s="10" t="n">
        <f aca="false">L81+$F$1*L82+L83*$F$1*$F$1+L84*$F$1*$F$1*$F$1</f>
        <v>0.0936258688394578</v>
      </c>
      <c r="K80" s="12" t="n">
        <f aca="false">MDETERM(N81:Q84)</f>
        <v>87075186831.3602</v>
      </c>
      <c r="N80" s="24" t="s">
        <v>6</v>
      </c>
      <c r="O80" s="24" t="s">
        <v>7</v>
      </c>
      <c r="P80" s="24" t="s">
        <v>8</v>
      </c>
      <c r="Q80" s="24" t="s">
        <v>9</v>
      </c>
      <c r="R80" s="25"/>
    </row>
    <row r="81" customFormat="false" ht="14.65" hidden="false" customHeight="false" outlineLevel="0" collapsed="false">
      <c r="I81" s="0" t="str">
        <f aca="false">ADDRESS(I80,2,1)</f>
        <v>$B$15</v>
      </c>
      <c r="J81" s="16" t="n">
        <f aca="true">INDIRECT(I81)</f>
        <v>0.0179976851851852</v>
      </c>
      <c r="K81" s="12" t="n">
        <f aca="false">MDETERM(S81:V84)</f>
        <v>645752.954306665</v>
      </c>
      <c r="L81" s="12" t="n">
        <f aca="false">K81/K80</f>
        <v>7.41603868800539E-006</v>
      </c>
      <c r="M81" s="16" t="n">
        <f aca="false">J81</f>
        <v>0.0179976851851852</v>
      </c>
      <c r="N81" s="24" t="n">
        <f aca="false">$N$3</f>
        <v>1</v>
      </c>
      <c r="O81" s="24" t="n">
        <f aca="false">$O$3</f>
        <v>16</v>
      </c>
      <c r="P81" s="24" t="n">
        <f aca="false">$P$3</f>
        <v>256</v>
      </c>
      <c r="Q81" s="24" t="n">
        <f aca="false">$Q$3</f>
        <v>4096</v>
      </c>
      <c r="R81" s="25"/>
      <c r="S81" s="26" t="n">
        <f aca="false">M81</f>
        <v>0.0179976851851852</v>
      </c>
      <c r="T81" s="24" t="n">
        <f aca="false">$O$3</f>
        <v>16</v>
      </c>
      <c r="U81" s="24" t="n">
        <f aca="false">$P$3</f>
        <v>256</v>
      </c>
      <c r="V81" s="24" t="n">
        <f aca="false">$Q$3</f>
        <v>4096</v>
      </c>
      <c r="X81" s="24" t="n">
        <f aca="false">$N$3</f>
        <v>1</v>
      </c>
      <c r="Y81" s="16" t="n">
        <f aca="false">S81</f>
        <v>0.0179976851851852</v>
      </c>
      <c r="Z81" s="24" t="n">
        <f aca="false">$P$3</f>
        <v>256</v>
      </c>
      <c r="AA81" s="24" t="n">
        <f aca="false">$Q$3</f>
        <v>4096</v>
      </c>
      <c r="AC81" s="24" t="n">
        <f aca="false">$N$3</f>
        <v>1</v>
      </c>
      <c r="AD81" s="24" t="n">
        <f aca="false">$O$3</f>
        <v>16</v>
      </c>
      <c r="AE81" s="16" t="n">
        <f aca="false">Y81</f>
        <v>0.0179976851851852</v>
      </c>
      <c r="AF81" s="24" t="n">
        <f aca="false">$Q$3</f>
        <v>4096</v>
      </c>
      <c r="AH81" s="24" t="n">
        <f aca="false">$N$3</f>
        <v>1</v>
      </c>
      <c r="AI81" s="24" t="n">
        <f aca="false">$O$3</f>
        <v>16</v>
      </c>
      <c r="AJ81" s="24" t="n">
        <f aca="false">$P$3</f>
        <v>256</v>
      </c>
      <c r="AK81" s="16" t="n">
        <f aca="false">AE81</f>
        <v>0.0179976851851852</v>
      </c>
    </row>
    <row r="82" customFormat="false" ht="14.65" hidden="false" customHeight="false" outlineLevel="0" collapsed="false">
      <c r="I82" s="0" t="str">
        <f aca="false">ADDRESS(I80,3,1)</f>
        <v>$C$15</v>
      </c>
      <c r="J82" s="16" t="n">
        <f aca="true">INDIRECT(I82)</f>
        <v>0.0455555555555556</v>
      </c>
      <c r="K82" s="12" t="n">
        <f aca="false">MDETERM(X81:AA84)</f>
        <v>97084558.9321695</v>
      </c>
      <c r="L82" s="12" t="n">
        <f aca="false">K82/K80</f>
        <v>0.0011149509115633</v>
      </c>
      <c r="M82" s="16" t="n">
        <f aca="false">J82</f>
        <v>0.0455555555555556</v>
      </c>
      <c r="N82" s="24" t="n">
        <f aca="false">$N$4</f>
        <v>1</v>
      </c>
      <c r="O82" s="24" t="n">
        <f aca="false">$O$4</f>
        <v>40</v>
      </c>
      <c r="P82" s="24" t="n">
        <f aca="false">$P$4</f>
        <v>1600</v>
      </c>
      <c r="Q82" s="24" t="n">
        <f aca="false">$Q$4</f>
        <v>64000</v>
      </c>
      <c r="R82" s="25"/>
      <c r="S82" s="26" t="n">
        <f aca="false">M82</f>
        <v>0.0455555555555556</v>
      </c>
      <c r="T82" s="24" t="n">
        <f aca="false">$O$4</f>
        <v>40</v>
      </c>
      <c r="U82" s="24" t="n">
        <f aca="false">$P$4</f>
        <v>1600</v>
      </c>
      <c r="V82" s="24" t="n">
        <f aca="false">$Q$4</f>
        <v>64000</v>
      </c>
      <c r="X82" s="24" t="n">
        <f aca="false">$N$4</f>
        <v>1</v>
      </c>
      <c r="Y82" s="16" t="n">
        <f aca="false">S82</f>
        <v>0.0455555555555556</v>
      </c>
      <c r="Z82" s="24" t="n">
        <f aca="false">$P$4</f>
        <v>1600</v>
      </c>
      <c r="AA82" s="24" t="n">
        <f aca="false">$Q$4</f>
        <v>64000</v>
      </c>
      <c r="AC82" s="24" t="n">
        <f aca="false">$N$4</f>
        <v>1</v>
      </c>
      <c r="AD82" s="24" t="n">
        <f aca="false">$O$4</f>
        <v>40</v>
      </c>
      <c r="AE82" s="16" t="n">
        <f aca="false">Y82</f>
        <v>0.0455555555555556</v>
      </c>
      <c r="AF82" s="24" t="n">
        <f aca="false">$Q$4</f>
        <v>64000</v>
      </c>
      <c r="AH82" s="24" t="n">
        <f aca="false">$N$4</f>
        <v>1</v>
      </c>
      <c r="AI82" s="24" t="n">
        <f aca="false">$O$4</f>
        <v>40</v>
      </c>
      <c r="AJ82" s="24" t="n">
        <f aca="false">$P$4</f>
        <v>1600</v>
      </c>
      <c r="AK82" s="16" t="n">
        <f aca="false">AE82</f>
        <v>0.0455555555555556</v>
      </c>
    </row>
    <row r="83" customFormat="false" ht="14.65" hidden="false" customHeight="false" outlineLevel="0" collapsed="false">
      <c r="I83" s="0" t="str">
        <f aca="false">ADDRESS(I80,4,1)</f>
        <v>$D$15</v>
      </c>
      <c r="J83" s="16" t="n">
        <f aca="true">INDIRECT(I83)</f>
        <v>0.0930439814814815</v>
      </c>
      <c r="K83" s="12" t="n">
        <f aca="false">MDETERM(AC81:AF84)</f>
        <v>51161.1881588813</v>
      </c>
      <c r="L83" s="12" t="n">
        <f aca="false">K83/K80</f>
        <v>5.87551862024321E-007</v>
      </c>
      <c r="M83" s="16" t="n">
        <f aca="false">J83</f>
        <v>0.0930439814814815</v>
      </c>
      <c r="N83" s="24" t="n">
        <f aca="false">$N$5</f>
        <v>1</v>
      </c>
      <c r="O83" s="24" t="n">
        <f aca="false">$O$5</f>
        <v>80</v>
      </c>
      <c r="P83" s="24" t="n">
        <f aca="false">$P$5</f>
        <v>6400</v>
      </c>
      <c r="Q83" s="24" t="n">
        <f aca="false">$Q$5</f>
        <v>512000</v>
      </c>
      <c r="R83" s="25"/>
      <c r="S83" s="26" t="n">
        <f aca="false">M83</f>
        <v>0.0930439814814815</v>
      </c>
      <c r="T83" s="24" t="n">
        <f aca="false">$O$5</f>
        <v>80</v>
      </c>
      <c r="U83" s="24" t="n">
        <f aca="false">$P$5</f>
        <v>6400</v>
      </c>
      <c r="V83" s="24" t="n">
        <f aca="false">$Q$5</f>
        <v>512000</v>
      </c>
      <c r="X83" s="24" t="n">
        <f aca="false">$N$5</f>
        <v>1</v>
      </c>
      <c r="Y83" s="16" t="n">
        <f aca="false">S83</f>
        <v>0.0930439814814815</v>
      </c>
      <c r="Z83" s="24" t="n">
        <f aca="false">$P$5</f>
        <v>6400</v>
      </c>
      <c r="AA83" s="24" t="n">
        <f aca="false">$Q$5</f>
        <v>512000</v>
      </c>
      <c r="AC83" s="24" t="n">
        <f aca="false">$N$5</f>
        <v>1</v>
      </c>
      <c r="AD83" s="24" t="n">
        <f aca="false">$O$5</f>
        <v>80</v>
      </c>
      <c r="AE83" s="16" t="n">
        <f aca="false">Y83</f>
        <v>0.0930439814814815</v>
      </c>
      <c r="AF83" s="24" t="n">
        <f aca="false">$Q$5</f>
        <v>512000</v>
      </c>
      <c r="AH83" s="24" t="n">
        <f aca="false">$N$5</f>
        <v>1</v>
      </c>
      <c r="AI83" s="24" t="n">
        <f aca="false">$O$5</f>
        <v>80</v>
      </c>
      <c r="AJ83" s="24" t="n">
        <f aca="false">$P$5</f>
        <v>6400</v>
      </c>
      <c r="AK83" s="16" t="n">
        <f aca="false">AE83</f>
        <v>0.0930439814814815</v>
      </c>
    </row>
    <row r="84" customFormat="false" ht="14.65" hidden="false" customHeight="false" outlineLevel="0" collapsed="false">
      <c r="I84" s="0" t="str">
        <f aca="false">ADDRESS(I80,5,1)</f>
        <v>$E$15</v>
      </c>
      <c r="J84" s="16" t="n">
        <f aca="true">INDIRECT(I84)</f>
        <v>0.195266203703704</v>
      </c>
      <c r="K84" s="12" t="n">
        <f aca="false">MDETERM(AH81:AK84)</f>
        <v>13.6328111111495</v>
      </c>
      <c r="L84" s="12" t="n">
        <f aca="false">K84/K80</f>
        <v>1.56563673386683E-010</v>
      </c>
      <c r="M84" s="16" t="n">
        <f aca="false">J84</f>
        <v>0.195266203703704</v>
      </c>
      <c r="N84" s="24" t="n">
        <f aca="false">$N$6</f>
        <v>1</v>
      </c>
      <c r="O84" s="31" t="n">
        <f aca="false">$O$6</f>
        <v>160.9</v>
      </c>
      <c r="P84" s="24" t="n">
        <f aca="false">$P$6</f>
        <v>25888.81</v>
      </c>
      <c r="Q84" s="24" t="n">
        <f aca="false">$Q$6</f>
        <v>4165509.529</v>
      </c>
      <c r="R84" s="25"/>
      <c r="S84" s="26" t="n">
        <f aca="false">M84</f>
        <v>0.195266203703704</v>
      </c>
      <c r="T84" s="31" t="n">
        <f aca="false">$O$6</f>
        <v>160.9</v>
      </c>
      <c r="U84" s="24" t="n">
        <f aca="false">$P$6</f>
        <v>25888.81</v>
      </c>
      <c r="V84" s="24" t="n">
        <f aca="false">$Q$6</f>
        <v>4165509.529</v>
      </c>
      <c r="X84" s="24" t="n">
        <f aca="false">$N$6</f>
        <v>1</v>
      </c>
      <c r="Y84" s="16" t="n">
        <f aca="false">S84</f>
        <v>0.195266203703704</v>
      </c>
      <c r="Z84" s="24" t="n">
        <f aca="false">$P$6</f>
        <v>25888.81</v>
      </c>
      <c r="AA84" s="24" t="n">
        <f aca="false">$Q$6</f>
        <v>4165509.529</v>
      </c>
      <c r="AC84" s="24" t="n">
        <f aca="false">$N$6</f>
        <v>1</v>
      </c>
      <c r="AD84" s="31" t="n">
        <f aca="false">$O$6</f>
        <v>160.9</v>
      </c>
      <c r="AE84" s="16" t="n">
        <f aca="false">Y84</f>
        <v>0.195266203703704</v>
      </c>
      <c r="AF84" s="24" t="n">
        <f aca="false">$Q$6</f>
        <v>4165509.529</v>
      </c>
      <c r="AH84" s="24" t="n">
        <f aca="false">$N$6</f>
        <v>1</v>
      </c>
      <c r="AI84" s="31" t="n">
        <f aca="false">$O$6</f>
        <v>160.9</v>
      </c>
      <c r="AJ84" s="24" t="n">
        <f aca="false">$P$6</f>
        <v>25888.81</v>
      </c>
      <c r="AK84" s="16" t="n">
        <f aca="false">AE84</f>
        <v>0.195266203703704</v>
      </c>
    </row>
    <row r="86" customFormat="false" ht="14.65" hidden="false" customHeight="false" outlineLevel="0" collapsed="false">
      <c r="I86" s="12" t="n">
        <f aca="false">I80+1</f>
        <v>16</v>
      </c>
      <c r="J86" s="10" t="n">
        <f aca="false">L87+$F$1*L88+L89*$F$1*$F$1+L90*$F$1*$F$1*$F$1</f>
        <v>0.0937658258500913</v>
      </c>
      <c r="K86" s="12" t="n">
        <f aca="false">MDETERM(N87:Q90)</f>
        <v>87075186831.3602</v>
      </c>
      <c r="N86" s="24" t="s">
        <v>6</v>
      </c>
      <c r="O86" s="24" t="s">
        <v>7</v>
      </c>
      <c r="P86" s="24" t="s">
        <v>8</v>
      </c>
      <c r="Q86" s="24" t="s">
        <v>9</v>
      </c>
      <c r="R86" s="25"/>
    </row>
    <row r="87" customFormat="false" ht="14.65" hidden="false" customHeight="false" outlineLevel="0" collapsed="false">
      <c r="I87" s="0" t="str">
        <f aca="false">ADDRESS(I86,2,1)</f>
        <v>$B$16</v>
      </c>
      <c r="J87" s="16" t="n">
        <f aca="true">INDIRECT(I87)</f>
        <v>0.0180208333333333</v>
      </c>
      <c r="K87" s="12" t="n">
        <f aca="false">MDETERM(S87:V90)</f>
        <v>1433604.39217501</v>
      </c>
      <c r="L87" s="12" t="n">
        <f aca="false">K87/K86</f>
        <v>1.64639829593646E-005</v>
      </c>
      <c r="M87" s="16" t="n">
        <f aca="false">J87</f>
        <v>0.0180208333333333</v>
      </c>
      <c r="N87" s="24" t="n">
        <f aca="false">$N$3</f>
        <v>1</v>
      </c>
      <c r="O87" s="24" t="n">
        <f aca="false">$O$3</f>
        <v>16</v>
      </c>
      <c r="P87" s="24" t="n">
        <f aca="false">$P$3</f>
        <v>256</v>
      </c>
      <c r="Q87" s="24" t="n">
        <f aca="false">$Q$3</f>
        <v>4096</v>
      </c>
      <c r="R87" s="25"/>
      <c r="S87" s="26" t="n">
        <f aca="false">M87</f>
        <v>0.0180208333333333</v>
      </c>
      <c r="T87" s="24" t="n">
        <f aca="false">$O$3</f>
        <v>16</v>
      </c>
      <c r="U87" s="24" t="n">
        <f aca="false">$P$3</f>
        <v>256</v>
      </c>
      <c r="V87" s="24" t="n">
        <f aca="false">$Q$3</f>
        <v>4096</v>
      </c>
      <c r="X87" s="24" t="n">
        <f aca="false">$N$3</f>
        <v>1</v>
      </c>
      <c r="Y87" s="16" t="n">
        <f aca="false">S87</f>
        <v>0.0180208333333333</v>
      </c>
      <c r="Z87" s="24" t="n">
        <f aca="false">$P$3</f>
        <v>256</v>
      </c>
      <c r="AA87" s="24" t="n">
        <f aca="false">$Q$3</f>
        <v>4096</v>
      </c>
      <c r="AC87" s="24" t="n">
        <f aca="false">$N$3</f>
        <v>1</v>
      </c>
      <c r="AD87" s="24" t="n">
        <f aca="false">$O$3</f>
        <v>16</v>
      </c>
      <c r="AE87" s="16" t="n">
        <f aca="false">Y87</f>
        <v>0.0180208333333333</v>
      </c>
      <c r="AF87" s="24" t="n">
        <f aca="false">$Q$3</f>
        <v>4096</v>
      </c>
      <c r="AH87" s="24" t="n">
        <f aca="false">$N$3</f>
        <v>1</v>
      </c>
      <c r="AI87" s="24" t="n">
        <f aca="false">$O$3</f>
        <v>16</v>
      </c>
      <c r="AJ87" s="24" t="n">
        <f aca="false">$P$3</f>
        <v>256</v>
      </c>
      <c r="AK87" s="16" t="n">
        <f aca="false">AE87</f>
        <v>0.0180208333333333</v>
      </c>
    </row>
    <row r="88" customFormat="false" ht="14.65" hidden="false" customHeight="false" outlineLevel="0" collapsed="false">
      <c r="I88" s="0" t="str">
        <f aca="false">ADDRESS(I86,3,1)</f>
        <v>$C$16</v>
      </c>
      <c r="J88" s="16" t="n">
        <f aca="true">INDIRECT(I88)</f>
        <v>0.0456134259259259</v>
      </c>
      <c r="K88" s="12" t="n">
        <f aca="false">MDETERM(X87:AA90)</f>
        <v>97138049.4628219</v>
      </c>
      <c r="L88" s="12" t="n">
        <f aca="false">K88/K86</f>
        <v>0.00111556521435838</v>
      </c>
      <c r="M88" s="16" t="n">
        <f aca="false">J88</f>
        <v>0.0456134259259259</v>
      </c>
      <c r="N88" s="24" t="n">
        <f aca="false">$N$4</f>
        <v>1</v>
      </c>
      <c r="O88" s="24" t="n">
        <f aca="false">$O$4</f>
        <v>40</v>
      </c>
      <c r="P88" s="24" t="n">
        <f aca="false">$P$4</f>
        <v>1600</v>
      </c>
      <c r="Q88" s="24" t="n">
        <f aca="false">$Q$4</f>
        <v>64000</v>
      </c>
      <c r="R88" s="25"/>
      <c r="S88" s="26" t="n">
        <f aca="false">M88</f>
        <v>0.0456134259259259</v>
      </c>
      <c r="T88" s="24" t="n">
        <f aca="false">$O$4</f>
        <v>40</v>
      </c>
      <c r="U88" s="24" t="n">
        <f aca="false">$P$4</f>
        <v>1600</v>
      </c>
      <c r="V88" s="24" t="n">
        <f aca="false">$Q$4</f>
        <v>64000</v>
      </c>
      <c r="X88" s="24" t="n">
        <f aca="false">$N$4</f>
        <v>1</v>
      </c>
      <c r="Y88" s="16" t="n">
        <f aca="false">S88</f>
        <v>0.0456134259259259</v>
      </c>
      <c r="Z88" s="24" t="n">
        <f aca="false">$P$4</f>
        <v>1600</v>
      </c>
      <c r="AA88" s="24" t="n">
        <f aca="false">$Q$4</f>
        <v>64000</v>
      </c>
      <c r="AC88" s="24" t="n">
        <f aca="false">$N$4</f>
        <v>1</v>
      </c>
      <c r="AD88" s="24" t="n">
        <f aca="false">$O$4</f>
        <v>40</v>
      </c>
      <c r="AE88" s="16" t="n">
        <f aca="false">Y88</f>
        <v>0.0456134259259259</v>
      </c>
      <c r="AF88" s="24" t="n">
        <f aca="false">$Q$4</f>
        <v>64000</v>
      </c>
      <c r="AH88" s="24" t="n">
        <f aca="false">$N$4</f>
        <v>1</v>
      </c>
      <c r="AI88" s="24" t="n">
        <f aca="false">$O$4</f>
        <v>40</v>
      </c>
      <c r="AJ88" s="24" t="n">
        <f aca="false">$P$4</f>
        <v>1600</v>
      </c>
      <c r="AK88" s="16" t="n">
        <f aca="false">AE88</f>
        <v>0.0456134259259259</v>
      </c>
    </row>
    <row r="89" customFormat="false" ht="14.65" hidden="false" customHeight="false" outlineLevel="0" collapsed="false">
      <c r="I89" s="0" t="str">
        <f aca="false">ADDRESS(I86,4,1)</f>
        <v>$D$16</v>
      </c>
      <c r="J89" s="16" t="n">
        <f aca="true">INDIRECT(I89)</f>
        <v>0.0931828703703704</v>
      </c>
      <c r="K89" s="12" t="n">
        <f aca="false">MDETERM(AC87:AF90)</f>
        <v>52702.7698972244</v>
      </c>
      <c r="L89" s="12" t="n">
        <f aca="false">K89/K86</f>
        <v>6.05255892235921E-007</v>
      </c>
      <c r="M89" s="16" t="n">
        <f aca="false">J89</f>
        <v>0.0931828703703704</v>
      </c>
      <c r="N89" s="24" t="n">
        <f aca="false">$N$5</f>
        <v>1</v>
      </c>
      <c r="O89" s="24" t="n">
        <f aca="false">$O$5</f>
        <v>80</v>
      </c>
      <c r="P89" s="24" t="n">
        <f aca="false">$P$5</f>
        <v>6400</v>
      </c>
      <c r="Q89" s="24" t="n">
        <f aca="false">$Q$5</f>
        <v>512000</v>
      </c>
      <c r="R89" s="25"/>
      <c r="S89" s="26" t="n">
        <f aca="false">M89</f>
        <v>0.0931828703703704</v>
      </c>
      <c r="T89" s="24" t="n">
        <f aca="false">$O$5</f>
        <v>80</v>
      </c>
      <c r="U89" s="24" t="n">
        <f aca="false">$P$5</f>
        <v>6400</v>
      </c>
      <c r="V89" s="24" t="n">
        <f aca="false">$Q$5</f>
        <v>512000</v>
      </c>
      <c r="X89" s="24" t="n">
        <f aca="false">$N$5</f>
        <v>1</v>
      </c>
      <c r="Y89" s="16" t="n">
        <f aca="false">S89</f>
        <v>0.0931828703703704</v>
      </c>
      <c r="Z89" s="24" t="n">
        <f aca="false">$P$5</f>
        <v>6400</v>
      </c>
      <c r="AA89" s="24" t="n">
        <f aca="false">$Q$5</f>
        <v>512000</v>
      </c>
      <c r="AC89" s="24" t="n">
        <f aca="false">$N$5</f>
        <v>1</v>
      </c>
      <c r="AD89" s="24" t="n">
        <f aca="false">$O$5</f>
        <v>80</v>
      </c>
      <c r="AE89" s="16" t="n">
        <f aca="false">Y89</f>
        <v>0.0931828703703704</v>
      </c>
      <c r="AF89" s="24" t="n">
        <f aca="false">$Q$5</f>
        <v>512000</v>
      </c>
      <c r="AH89" s="24" t="n">
        <f aca="false">$N$5</f>
        <v>1</v>
      </c>
      <c r="AI89" s="24" t="n">
        <f aca="false">$O$5</f>
        <v>80</v>
      </c>
      <c r="AJ89" s="24" t="n">
        <f aca="false">$P$5</f>
        <v>6400</v>
      </c>
      <c r="AK89" s="16" t="n">
        <f aca="false">AE89</f>
        <v>0.0931828703703704</v>
      </c>
    </row>
    <row r="90" customFormat="false" ht="14.65" hidden="false" customHeight="false" outlineLevel="0" collapsed="false">
      <c r="I90" s="0" t="str">
        <f aca="false">ADDRESS(I86,5,1)</f>
        <v>$E$16</v>
      </c>
      <c r="J90" s="16" t="n">
        <f aca="true">INDIRECT(I90)</f>
        <v>0.19556712962963</v>
      </c>
      <c r="K90" s="12" t="n">
        <f aca="false">MDETERM(AH87:AK90)</f>
        <v>8.08702777777572</v>
      </c>
      <c r="L90" s="12" t="n">
        <f aca="false">K90/K86</f>
        <v>9.28740789662385E-011</v>
      </c>
      <c r="M90" s="16" t="n">
        <f aca="false">J90</f>
        <v>0.19556712962963</v>
      </c>
      <c r="N90" s="24" t="n">
        <f aca="false">$N$6</f>
        <v>1</v>
      </c>
      <c r="O90" s="31" t="n">
        <f aca="false">$O$6</f>
        <v>160.9</v>
      </c>
      <c r="P90" s="24" t="n">
        <f aca="false">$P$6</f>
        <v>25888.81</v>
      </c>
      <c r="Q90" s="24" t="n">
        <f aca="false">$Q$6</f>
        <v>4165509.529</v>
      </c>
      <c r="R90" s="25"/>
      <c r="S90" s="26" t="n">
        <f aca="false">M90</f>
        <v>0.19556712962963</v>
      </c>
      <c r="T90" s="31" t="n">
        <f aca="false">$O$6</f>
        <v>160.9</v>
      </c>
      <c r="U90" s="24" t="n">
        <f aca="false">$P$6</f>
        <v>25888.81</v>
      </c>
      <c r="V90" s="24" t="n">
        <f aca="false">$Q$6</f>
        <v>4165509.529</v>
      </c>
      <c r="X90" s="24" t="n">
        <f aca="false">$N$6</f>
        <v>1</v>
      </c>
      <c r="Y90" s="16" t="n">
        <f aca="false">S90</f>
        <v>0.19556712962963</v>
      </c>
      <c r="Z90" s="24" t="n">
        <f aca="false">$P$6</f>
        <v>25888.81</v>
      </c>
      <c r="AA90" s="24" t="n">
        <f aca="false">$Q$6</f>
        <v>4165509.529</v>
      </c>
      <c r="AC90" s="24" t="n">
        <f aca="false">$N$6</f>
        <v>1</v>
      </c>
      <c r="AD90" s="31" t="n">
        <f aca="false">$O$6</f>
        <v>160.9</v>
      </c>
      <c r="AE90" s="16" t="n">
        <f aca="false">Y90</f>
        <v>0.19556712962963</v>
      </c>
      <c r="AF90" s="24" t="n">
        <f aca="false">$Q$6</f>
        <v>4165509.529</v>
      </c>
      <c r="AH90" s="24" t="n">
        <f aca="false">$N$6</f>
        <v>1</v>
      </c>
      <c r="AI90" s="31" t="n">
        <f aca="false">$O$6</f>
        <v>160.9</v>
      </c>
      <c r="AJ90" s="24" t="n">
        <f aca="false">$P$6</f>
        <v>25888.81</v>
      </c>
      <c r="AK90" s="16" t="n">
        <f aca="false">AE90</f>
        <v>0.19556712962963</v>
      </c>
    </row>
    <row r="92" customFormat="false" ht="14.65" hidden="false" customHeight="false" outlineLevel="0" collapsed="false">
      <c r="I92" s="12" t="n">
        <f aca="false">I86+1</f>
        <v>17</v>
      </c>
      <c r="J92" s="10" t="n">
        <f aca="false">L93+$F$1*L94+L95*$F$1*$F$1+L96*$F$1*$F$1*$F$1</f>
        <v>0.0939173063708562</v>
      </c>
      <c r="K92" s="12" t="n">
        <f aca="false">MDETERM(N93:Q96)</f>
        <v>87075186831.3602</v>
      </c>
      <c r="N92" s="24" t="s">
        <v>6</v>
      </c>
      <c r="O92" s="24" t="s">
        <v>7</v>
      </c>
      <c r="P92" s="24" t="s">
        <v>8</v>
      </c>
      <c r="Q92" s="24" t="s">
        <v>9</v>
      </c>
      <c r="R92" s="25"/>
    </row>
    <row r="93" customFormat="false" ht="14.65" hidden="false" customHeight="false" outlineLevel="0" collapsed="false">
      <c r="I93" s="0" t="str">
        <f aca="false">ADDRESS(I92,2,1)</f>
        <v>$B$17</v>
      </c>
      <c r="J93" s="16" t="n">
        <f aca="true">INDIRECT(I93)</f>
        <v>0.0180439814814815</v>
      </c>
      <c r="K93" s="12" t="n">
        <f aca="false">MDETERM(S93:V96)</f>
        <v>788588.523552866</v>
      </c>
      <c r="L93" s="12" t="n">
        <f aca="false">K93/K92</f>
        <v>9.05640920507167E-006</v>
      </c>
      <c r="M93" s="16" t="n">
        <f aca="false">J93</f>
        <v>0.0180439814814815</v>
      </c>
      <c r="N93" s="24" t="n">
        <f aca="false">$N$3</f>
        <v>1</v>
      </c>
      <c r="O93" s="24" t="n">
        <f aca="false">$O$3</f>
        <v>16</v>
      </c>
      <c r="P93" s="24" t="n">
        <f aca="false">$P$3</f>
        <v>256</v>
      </c>
      <c r="Q93" s="24" t="n">
        <f aca="false">$Q$3</f>
        <v>4096</v>
      </c>
      <c r="R93" s="25"/>
      <c r="S93" s="26" t="n">
        <f aca="false">M93</f>
        <v>0.0180439814814815</v>
      </c>
      <c r="T93" s="24" t="n">
        <f aca="false">$O$3</f>
        <v>16</v>
      </c>
      <c r="U93" s="24" t="n">
        <f aca="false">$P$3</f>
        <v>256</v>
      </c>
      <c r="V93" s="24" t="n">
        <f aca="false">$Q$3</f>
        <v>4096</v>
      </c>
      <c r="X93" s="24" t="n">
        <f aca="false">$N$3</f>
        <v>1</v>
      </c>
      <c r="Y93" s="16" t="n">
        <f aca="false">S93</f>
        <v>0.0180439814814815</v>
      </c>
      <c r="Z93" s="24" t="n">
        <f aca="false">$P$3</f>
        <v>256</v>
      </c>
      <c r="AA93" s="24" t="n">
        <f aca="false">$Q$3</f>
        <v>4096</v>
      </c>
      <c r="AC93" s="24" t="n">
        <f aca="false">$N$3</f>
        <v>1</v>
      </c>
      <c r="AD93" s="24" t="n">
        <f aca="false">$O$3</f>
        <v>16</v>
      </c>
      <c r="AE93" s="16" t="n">
        <f aca="false">Y93</f>
        <v>0.0180439814814815</v>
      </c>
      <c r="AF93" s="24" t="n">
        <f aca="false">$Q$3</f>
        <v>4096</v>
      </c>
      <c r="AH93" s="24" t="n">
        <f aca="false">$N$3</f>
        <v>1</v>
      </c>
      <c r="AI93" s="24" t="n">
        <f aca="false">$O$3</f>
        <v>16</v>
      </c>
      <c r="AJ93" s="24" t="n">
        <f aca="false">$P$3</f>
        <v>256</v>
      </c>
      <c r="AK93" s="16" t="n">
        <f aca="false">AE93</f>
        <v>0.0180439814814815</v>
      </c>
    </row>
    <row r="94" customFormat="false" ht="14.65" hidden="false" customHeight="false" outlineLevel="0" collapsed="false">
      <c r="I94" s="0" t="str">
        <f aca="false">ADDRESS(I92,3,1)</f>
        <v>$C$17</v>
      </c>
      <c r="J94" s="16" t="n">
        <f aca="true">INDIRECT(I94)</f>
        <v>0.0456828703703704</v>
      </c>
      <c r="K94" s="12" t="n">
        <f aca="false">MDETERM(X93:AA96)</f>
        <v>97304382.3228648</v>
      </c>
      <c r="L94" s="12" t="n">
        <f aca="false">K94/K92</f>
        <v>0.00111747543546838</v>
      </c>
      <c r="M94" s="16" t="n">
        <f aca="false">J94</f>
        <v>0.0456828703703704</v>
      </c>
      <c r="N94" s="24" t="n">
        <f aca="false">$N$4</f>
        <v>1</v>
      </c>
      <c r="O94" s="24" t="n">
        <f aca="false">$O$4</f>
        <v>40</v>
      </c>
      <c r="P94" s="24" t="n">
        <f aca="false">$P$4</f>
        <v>1600</v>
      </c>
      <c r="Q94" s="24" t="n">
        <f aca="false">$Q$4</f>
        <v>64000</v>
      </c>
      <c r="R94" s="25"/>
      <c r="S94" s="26" t="n">
        <f aca="false">M94</f>
        <v>0.0456828703703704</v>
      </c>
      <c r="T94" s="24" t="n">
        <f aca="false">$O$4</f>
        <v>40</v>
      </c>
      <c r="U94" s="24" t="n">
        <f aca="false">$P$4</f>
        <v>1600</v>
      </c>
      <c r="V94" s="24" t="n">
        <f aca="false">$Q$4</f>
        <v>64000</v>
      </c>
      <c r="X94" s="24" t="n">
        <f aca="false">$N$4</f>
        <v>1</v>
      </c>
      <c r="Y94" s="16" t="n">
        <f aca="false">S94</f>
        <v>0.0456828703703704</v>
      </c>
      <c r="Z94" s="24" t="n">
        <f aca="false">$P$4</f>
        <v>1600</v>
      </c>
      <c r="AA94" s="24" t="n">
        <f aca="false">$Q$4</f>
        <v>64000</v>
      </c>
      <c r="AC94" s="24" t="n">
        <f aca="false">$N$4</f>
        <v>1</v>
      </c>
      <c r="AD94" s="24" t="n">
        <f aca="false">$O$4</f>
        <v>40</v>
      </c>
      <c r="AE94" s="16" t="n">
        <f aca="false">Y94</f>
        <v>0.0456828703703704</v>
      </c>
      <c r="AF94" s="24" t="n">
        <f aca="false">$Q$4</f>
        <v>64000</v>
      </c>
      <c r="AH94" s="24" t="n">
        <f aca="false">$N$4</f>
        <v>1</v>
      </c>
      <c r="AI94" s="24" t="n">
        <f aca="false">$O$4</f>
        <v>40</v>
      </c>
      <c r="AJ94" s="24" t="n">
        <f aca="false">$P$4</f>
        <v>1600</v>
      </c>
      <c r="AK94" s="16" t="n">
        <f aca="false">AE94</f>
        <v>0.0456828703703704</v>
      </c>
    </row>
    <row r="95" customFormat="false" ht="14.65" hidden="false" customHeight="false" outlineLevel="0" collapsed="false">
      <c r="I95" s="0" t="str">
        <f aca="false">ADDRESS(I92,4,1)</f>
        <v>$D$17</v>
      </c>
      <c r="J95" s="16" t="n">
        <f aca="true">INDIRECT(I95)</f>
        <v>0.0933333333333333</v>
      </c>
      <c r="K95" s="12" t="n">
        <f aca="false">MDETERM(AC93:AF96)</f>
        <v>52682.2601869348</v>
      </c>
      <c r="L95" s="12" t="n">
        <f aca="false">K95/K92</f>
        <v>6.05020351997238E-007</v>
      </c>
      <c r="M95" s="16" t="n">
        <f aca="false">J95</f>
        <v>0.0933333333333333</v>
      </c>
      <c r="N95" s="24" t="n">
        <f aca="false">$N$5</f>
        <v>1</v>
      </c>
      <c r="O95" s="24" t="n">
        <f aca="false">$O$5</f>
        <v>80</v>
      </c>
      <c r="P95" s="24" t="n">
        <f aca="false">$P$5</f>
        <v>6400</v>
      </c>
      <c r="Q95" s="24" t="n">
        <f aca="false">$Q$5</f>
        <v>512000</v>
      </c>
      <c r="R95" s="25"/>
      <c r="S95" s="26" t="n">
        <f aca="false">M95</f>
        <v>0.0933333333333333</v>
      </c>
      <c r="T95" s="24" t="n">
        <f aca="false">$O$5</f>
        <v>80</v>
      </c>
      <c r="U95" s="24" t="n">
        <f aca="false">$P$5</f>
        <v>6400</v>
      </c>
      <c r="V95" s="24" t="n">
        <f aca="false">$Q$5</f>
        <v>512000</v>
      </c>
      <c r="X95" s="24" t="n">
        <f aca="false">$N$5</f>
        <v>1</v>
      </c>
      <c r="Y95" s="16" t="n">
        <f aca="false">S95</f>
        <v>0.0933333333333333</v>
      </c>
      <c r="Z95" s="24" t="n">
        <f aca="false">$P$5</f>
        <v>6400</v>
      </c>
      <c r="AA95" s="24" t="n">
        <f aca="false">$Q$5</f>
        <v>512000</v>
      </c>
      <c r="AC95" s="24" t="n">
        <f aca="false">$N$5</f>
        <v>1</v>
      </c>
      <c r="AD95" s="24" t="n">
        <f aca="false">$O$5</f>
        <v>80</v>
      </c>
      <c r="AE95" s="16" t="n">
        <f aca="false">Y95</f>
        <v>0.0933333333333333</v>
      </c>
      <c r="AF95" s="24" t="n">
        <f aca="false">$Q$5</f>
        <v>512000</v>
      </c>
      <c r="AH95" s="24" t="n">
        <f aca="false">$N$5</f>
        <v>1</v>
      </c>
      <c r="AI95" s="24" t="n">
        <f aca="false">$O$5</f>
        <v>80</v>
      </c>
      <c r="AJ95" s="24" t="n">
        <f aca="false">$P$5</f>
        <v>6400</v>
      </c>
      <c r="AK95" s="16" t="n">
        <f aca="false">AE95</f>
        <v>0.0933333333333333</v>
      </c>
    </row>
    <row r="96" customFormat="false" ht="14.65" hidden="false" customHeight="false" outlineLevel="0" collapsed="false">
      <c r="I96" s="0" t="str">
        <f aca="false">ADDRESS(I92,5,1)</f>
        <v>$E$17</v>
      </c>
      <c r="J96" s="16" t="n">
        <f aca="true">INDIRECT(I96)</f>
        <v>0.195914351851852</v>
      </c>
      <c r="K96" s="12" t="n">
        <f aca="false">MDETERM(AH93:AK96)</f>
        <v>9.20273055560078</v>
      </c>
      <c r="L96" s="12" t="n">
        <f aca="false">K96/K92</f>
        <v>1.05687175537433E-010</v>
      </c>
      <c r="M96" s="16" t="n">
        <f aca="false">J96</f>
        <v>0.195914351851852</v>
      </c>
      <c r="N96" s="24" t="n">
        <f aca="false">$N$6</f>
        <v>1</v>
      </c>
      <c r="O96" s="31" t="n">
        <f aca="false">$O$6</f>
        <v>160.9</v>
      </c>
      <c r="P96" s="24" t="n">
        <f aca="false">$P$6</f>
        <v>25888.81</v>
      </c>
      <c r="Q96" s="24" t="n">
        <f aca="false">$Q$6</f>
        <v>4165509.529</v>
      </c>
      <c r="R96" s="25"/>
      <c r="S96" s="26" t="n">
        <f aca="false">M96</f>
        <v>0.195914351851852</v>
      </c>
      <c r="T96" s="31" t="n">
        <f aca="false">$O$6</f>
        <v>160.9</v>
      </c>
      <c r="U96" s="24" t="n">
        <f aca="false">$P$6</f>
        <v>25888.81</v>
      </c>
      <c r="V96" s="24" t="n">
        <f aca="false">$Q$6</f>
        <v>4165509.529</v>
      </c>
      <c r="X96" s="24" t="n">
        <f aca="false">$N$6</f>
        <v>1</v>
      </c>
      <c r="Y96" s="16" t="n">
        <f aca="false">S96</f>
        <v>0.195914351851852</v>
      </c>
      <c r="Z96" s="24" t="n">
        <f aca="false">$P$6</f>
        <v>25888.81</v>
      </c>
      <c r="AA96" s="24" t="n">
        <f aca="false">$Q$6</f>
        <v>4165509.529</v>
      </c>
      <c r="AC96" s="24" t="n">
        <f aca="false">$N$6</f>
        <v>1</v>
      </c>
      <c r="AD96" s="31" t="n">
        <f aca="false">$O$6</f>
        <v>160.9</v>
      </c>
      <c r="AE96" s="16" t="n">
        <f aca="false">Y96</f>
        <v>0.195914351851852</v>
      </c>
      <c r="AF96" s="24" t="n">
        <f aca="false">$Q$6</f>
        <v>4165509.529</v>
      </c>
      <c r="AH96" s="24" t="n">
        <f aca="false">$N$6</f>
        <v>1</v>
      </c>
      <c r="AI96" s="31" t="n">
        <f aca="false">$O$6</f>
        <v>160.9</v>
      </c>
      <c r="AJ96" s="24" t="n">
        <f aca="false">$P$6</f>
        <v>25888.81</v>
      </c>
      <c r="AK96" s="16" t="n">
        <f aca="false">AE96</f>
        <v>0.195914351851852</v>
      </c>
    </row>
    <row r="98" customFormat="false" ht="14.65" hidden="false" customHeight="false" outlineLevel="0" collapsed="false">
      <c r="I98" s="12" t="n">
        <f aca="false">I92+1</f>
        <v>18</v>
      </c>
      <c r="J98" s="10" t="n">
        <f aca="false">L99+$F$1*L100+L101*$F$1*$F$1+L102*$F$1*$F$1*$F$1</f>
        <v>0.0940918947075743</v>
      </c>
      <c r="K98" s="12" t="n">
        <f aca="false">MDETERM(N99:Q102)</f>
        <v>87075186831.3602</v>
      </c>
      <c r="N98" s="24" t="s">
        <v>6</v>
      </c>
      <c r="O98" s="24" t="s">
        <v>7</v>
      </c>
      <c r="P98" s="24" t="s">
        <v>8</v>
      </c>
      <c r="Q98" s="24" t="s">
        <v>9</v>
      </c>
      <c r="R98" s="25"/>
    </row>
    <row r="99" customFormat="false" ht="14.65" hidden="false" customHeight="false" outlineLevel="0" collapsed="false">
      <c r="I99" s="0" t="str">
        <f aca="false">ADDRESS(I98,2,1)</f>
        <v>$B$18</v>
      </c>
      <c r="J99" s="16" t="n">
        <f aca="true">INDIRECT(I99)</f>
        <v>0.0180787037037037</v>
      </c>
      <c r="K99" s="12" t="n">
        <f aca="false">MDETERM(S99:V102)</f>
        <v>-317888.878055876</v>
      </c>
      <c r="L99" s="12" t="n">
        <f aca="false">K99/K98</f>
        <v>-3.650740120392E-006</v>
      </c>
      <c r="M99" s="16" t="n">
        <f aca="false">J99</f>
        <v>0.0180787037037037</v>
      </c>
      <c r="N99" s="24" t="n">
        <f aca="false">$N$3</f>
        <v>1</v>
      </c>
      <c r="O99" s="24" t="n">
        <f aca="false">$O$3</f>
        <v>16</v>
      </c>
      <c r="P99" s="24" t="n">
        <f aca="false">$P$3</f>
        <v>256</v>
      </c>
      <c r="Q99" s="24" t="n">
        <f aca="false">$Q$3</f>
        <v>4096</v>
      </c>
      <c r="R99" s="25"/>
      <c r="S99" s="26" t="n">
        <f aca="false">M99</f>
        <v>0.0180787037037037</v>
      </c>
      <c r="T99" s="24" t="n">
        <f aca="false">$O$3</f>
        <v>16</v>
      </c>
      <c r="U99" s="24" t="n">
        <f aca="false">$P$3</f>
        <v>256</v>
      </c>
      <c r="V99" s="24" t="n">
        <f aca="false">$Q$3</f>
        <v>4096</v>
      </c>
      <c r="X99" s="24" t="n">
        <f aca="false">$N$3</f>
        <v>1</v>
      </c>
      <c r="Y99" s="16" t="n">
        <f aca="false">S99</f>
        <v>0.0180787037037037</v>
      </c>
      <c r="Z99" s="24" t="n">
        <f aca="false">$P$3</f>
        <v>256</v>
      </c>
      <c r="AA99" s="24" t="n">
        <f aca="false">$Q$3</f>
        <v>4096</v>
      </c>
      <c r="AC99" s="24" t="n">
        <f aca="false">$N$3</f>
        <v>1</v>
      </c>
      <c r="AD99" s="24" t="n">
        <f aca="false">$O$3</f>
        <v>16</v>
      </c>
      <c r="AE99" s="16" t="n">
        <f aca="false">Y99</f>
        <v>0.0180787037037037</v>
      </c>
      <c r="AF99" s="24" t="n">
        <f aca="false">$Q$3</f>
        <v>4096</v>
      </c>
      <c r="AH99" s="24" t="n">
        <f aca="false">$N$3</f>
        <v>1</v>
      </c>
      <c r="AI99" s="24" t="n">
        <f aca="false">$O$3</f>
        <v>16</v>
      </c>
      <c r="AJ99" s="24" t="n">
        <f aca="false">$P$3</f>
        <v>256</v>
      </c>
      <c r="AK99" s="16" t="n">
        <f aca="false">AE99</f>
        <v>0.0180787037037037</v>
      </c>
    </row>
    <row r="100" customFormat="false" ht="14.65" hidden="false" customHeight="false" outlineLevel="0" collapsed="false">
      <c r="I100" s="0" t="str">
        <f aca="false">ADDRESS(I98,3,1)</f>
        <v>$C$18</v>
      </c>
      <c r="J100" s="16" t="n">
        <f aca="true">INDIRECT(I100)</f>
        <v>0.045775462962963</v>
      </c>
      <c r="K100" s="12" t="n">
        <f aca="false">MDETERM(X99:AA102)</f>
        <v>97587198.4011854</v>
      </c>
      <c r="L100" s="12" t="n">
        <f aca="false">K100/K98</f>
        <v>0.00112072338805524</v>
      </c>
      <c r="M100" s="16" t="n">
        <f aca="false">J100</f>
        <v>0.045775462962963</v>
      </c>
      <c r="N100" s="24" t="n">
        <f aca="false">$N$4</f>
        <v>1</v>
      </c>
      <c r="O100" s="24" t="n">
        <f aca="false">$O$4</f>
        <v>40</v>
      </c>
      <c r="P100" s="24" t="n">
        <f aca="false">$P$4</f>
        <v>1600</v>
      </c>
      <c r="Q100" s="24" t="n">
        <f aca="false">$Q$4</f>
        <v>64000</v>
      </c>
      <c r="R100" s="25"/>
      <c r="S100" s="26" t="n">
        <f aca="false">M100</f>
        <v>0.045775462962963</v>
      </c>
      <c r="T100" s="24" t="n">
        <f aca="false">$O$4</f>
        <v>40</v>
      </c>
      <c r="U100" s="24" t="n">
        <f aca="false">$P$4</f>
        <v>1600</v>
      </c>
      <c r="V100" s="24" t="n">
        <f aca="false">$Q$4</f>
        <v>64000</v>
      </c>
      <c r="X100" s="24" t="n">
        <f aca="false">$N$4</f>
        <v>1</v>
      </c>
      <c r="Y100" s="16" t="n">
        <f aca="false">S100</f>
        <v>0.045775462962963</v>
      </c>
      <c r="Z100" s="24" t="n">
        <f aca="false">$P$4</f>
        <v>1600</v>
      </c>
      <c r="AA100" s="24" t="n">
        <f aca="false">$Q$4</f>
        <v>64000</v>
      </c>
      <c r="AC100" s="24" t="n">
        <f aca="false">$N$4</f>
        <v>1</v>
      </c>
      <c r="AD100" s="24" t="n">
        <f aca="false">$O$4</f>
        <v>40</v>
      </c>
      <c r="AE100" s="16" t="n">
        <f aca="false">Y100</f>
        <v>0.045775462962963</v>
      </c>
      <c r="AF100" s="24" t="n">
        <f aca="false">$Q$4</f>
        <v>64000</v>
      </c>
      <c r="AH100" s="24" t="n">
        <f aca="false">$N$4</f>
        <v>1</v>
      </c>
      <c r="AI100" s="24" t="n">
        <f aca="false">$O$4</f>
        <v>40</v>
      </c>
      <c r="AJ100" s="24" t="n">
        <f aca="false">$P$4</f>
        <v>1600</v>
      </c>
      <c r="AK100" s="16" t="n">
        <f aca="false">AE100</f>
        <v>0.045775462962963</v>
      </c>
    </row>
    <row r="101" customFormat="false" ht="14.65" hidden="false" customHeight="false" outlineLevel="0" collapsed="false">
      <c r="I101" s="0" t="str">
        <f aca="false">ADDRESS(I98,4,1)</f>
        <v>$D$18</v>
      </c>
      <c r="J101" s="16" t="n">
        <f aca="true">INDIRECT(I101)</f>
        <v>0.0935069444444444</v>
      </c>
      <c r="K101" s="12" t="n">
        <f aca="false">MDETERM(AC99:AF102)</f>
        <v>51002.9479169274</v>
      </c>
      <c r="L101" s="12" t="n">
        <f aca="false">K101/K98</f>
        <v>5.8573457919425E-007</v>
      </c>
      <c r="M101" s="16" t="n">
        <f aca="false">J101</f>
        <v>0.0935069444444444</v>
      </c>
      <c r="N101" s="24" t="n">
        <f aca="false">$N$5</f>
        <v>1</v>
      </c>
      <c r="O101" s="24" t="n">
        <f aca="false">$O$5</f>
        <v>80</v>
      </c>
      <c r="P101" s="24" t="n">
        <f aca="false">$P$5</f>
        <v>6400</v>
      </c>
      <c r="Q101" s="24" t="n">
        <f aca="false">$Q$5</f>
        <v>512000</v>
      </c>
      <c r="R101" s="25"/>
      <c r="S101" s="26" t="n">
        <f aca="false">M101</f>
        <v>0.0935069444444444</v>
      </c>
      <c r="T101" s="24" t="n">
        <f aca="false">$O$5</f>
        <v>80</v>
      </c>
      <c r="U101" s="24" t="n">
        <f aca="false">$P$5</f>
        <v>6400</v>
      </c>
      <c r="V101" s="24" t="n">
        <f aca="false">$Q$5</f>
        <v>512000</v>
      </c>
      <c r="X101" s="24" t="n">
        <f aca="false">$N$5</f>
        <v>1</v>
      </c>
      <c r="Y101" s="16" t="n">
        <f aca="false">S101</f>
        <v>0.0935069444444444</v>
      </c>
      <c r="Z101" s="24" t="n">
        <f aca="false">$P$5</f>
        <v>6400</v>
      </c>
      <c r="AA101" s="24" t="n">
        <f aca="false">$Q$5</f>
        <v>512000</v>
      </c>
      <c r="AC101" s="24" t="n">
        <f aca="false">$N$5</f>
        <v>1</v>
      </c>
      <c r="AD101" s="24" t="n">
        <f aca="false">$O$5</f>
        <v>80</v>
      </c>
      <c r="AE101" s="16" t="n">
        <f aca="false">Y101</f>
        <v>0.0935069444444444</v>
      </c>
      <c r="AF101" s="24" t="n">
        <f aca="false">$Q$5</f>
        <v>512000</v>
      </c>
      <c r="AH101" s="24" t="n">
        <f aca="false">$N$5</f>
        <v>1</v>
      </c>
      <c r="AI101" s="24" t="n">
        <f aca="false">$O$5</f>
        <v>80</v>
      </c>
      <c r="AJ101" s="24" t="n">
        <f aca="false">$P$5</f>
        <v>6400</v>
      </c>
      <c r="AK101" s="16" t="n">
        <f aca="false">AE101</f>
        <v>0.0935069444444444</v>
      </c>
    </row>
    <row r="102" customFormat="false" ht="14.65" hidden="false" customHeight="false" outlineLevel="0" collapsed="false">
      <c r="I102" s="0" t="str">
        <f aca="false">ADDRESS(I98,5,1)</f>
        <v>$E$18</v>
      </c>
      <c r="J102" s="16" t="n">
        <f aca="true">INDIRECT(I102)</f>
        <v>0.196331018518519</v>
      </c>
      <c r="K102" s="12" t="n">
        <f aca="false">MDETERM(AH99:AK102)</f>
        <v>17.6910305556385</v>
      </c>
      <c r="L102" s="12" t="n">
        <f aca="false">K102/K98</f>
        <v>2.03169596292695E-010</v>
      </c>
      <c r="M102" s="16" t="n">
        <f aca="false">J102</f>
        <v>0.196331018518519</v>
      </c>
      <c r="N102" s="24" t="n">
        <f aca="false">$N$6</f>
        <v>1</v>
      </c>
      <c r="O102" s="31" t="n">
        <f aca="false">$O$6</f>
        <v>160.9</v>
      </c>
      <c r="P102" s="24" t="n">
        <f aca="false">$P$6</f>
        <v>25888.81</v>
      </c>
      <c r="Q102" s="24" t="n">
        <f aca="false">$Q$6</f>
        <v>4165509.529</v>
      </c>
      <c r="R102" s="25"/>
      <c r="S102" s="26" t="n">
        <f aca="false">M102</f>
        <v>0.196331018518519</v>
      </c>
      <c r="T102" s="31" t="n">
        <f aca="false">$O$6</f>
        <v>160.9</v>
      </c>
      <c r="U102" s="24" t="n">
        <f aca="false">$P$6</f>
        <v>25888.81</v>
      </c>
      <c r="V102" s="24" t="n">
        <f aca="false">$Q$6</f>
        <v>4165509.529</v>
      </c>
      <c r="X102" s="24" t="n">
        <f aca="false">$N$6</f>
        <v>1</v>
      </c>
      <c r="Y102" s="16" t="n">
        <f aca="false">S102</f>
        <v>0.196331018518519</v>
      </c>
      <c r="Z102" s="24" t="n">
        <f aca="false">$P$6</f>
        <v>25888.81</v>
      </c>
      <c r="AA102" s="24" t="n">
        <f aca="false">$Q$6</f>
        <v>4165509.529</v>
      </c>
      <c r="AC102" s="24" t="n">
        <f aca="false">$N$6</f>
        <v>1</v>
      </c>
      <c r="AD102" s="31" t="n">
        <f aca="false">$O$6</f>
        <v>160.9</v>
      </c>
      <c r="AE102" s="16" t="n">
        <f aca="false">Y102</f>
        <v>0.196331018518519</v>
      </c>
      <c r="AF102" s="24" t="n">
        <f aca="false">$Q$6</f>
        <v>4165509.529</v>
      </c>
      <c r="AH102" s="24" t="n">
        <f aca="false">$N$6</f>
        <v>1</v>
      </c>
      <c r="AI102" s="31" t="n">
        <f aca="false">$O$6</f>
        <v>160.9</v>
      </c>
      <c r="AJ102" s="24" t="n">
        <f aca="false">$P$6</f>
        <v>25888.81</v>
      </c>
      <c r="AK102" s="16" t="n">
        <f aca="false">AE102</f>
        <v>0.196331018518519</v>
      </c>
    </row>
    <row r="104" customFormat="false" ht="14.65" hidden="false" customHeight="false" outlineLevel="0" collapsed="false">
      <c r="I104" s="12" t="n">
        <f aca="false">I98+1</f>
        <v>19</v>
      </c>
      <c r="J104" s="10" t="n">
        <f aca="false">L105+$F$1*L106+L107*$F$1*$F$1+L108*$F$1*$F$1*$F$1</f>
        <v>0.0943017061185868</v>
      </c>
      <c r="K104" s="12" t="n">
        <f aca="false">MDETERM(N105:Q108)</f>
        <v>87075186831.3602</v>
      </c>
      <c r="N104" s="24" t="s">
        <v>6</v>
      </c>
      <c r="O104" s="24" t="s">
        <v>7</v>
      </c>
      <c r="P104" s="24" t="s">
        <v>8</v>
      </c>
      <c r="Q104" s="24" t="s">
        <v>9</v>
      </c>
      <c r="R104" s="25"/>
    </row>
    <row r="105" customFormat="false" ht="14.65" hidden="false" customHeight="false" outlineLevel="0" collapsed="false">
      <c r="I105" s="0" t="str">
        <f aca="false">ADDRESS(I104,2,1)</f>
        <v>$B$19</v>
      </c>
      <c r="J105" s="16" t="n">
        <f aca="true">INDIRECT(I105)</f>
        <v>0.0181134259259259</v>
      </c>
      <c r="K105" s="12" t="n">
        <f aca="false">MDETERM(S105:V108)</f>
        <v>-30279.7895205815</v>
      </c>
      <c r="L105" s="12" t="n">
        <f aca="false">K105/K104</f>
        <v>-3.4774303245797E-007</v>
      </c>
      <c r="M105" s="16" t="n">
        <f aca="false">J105</f>
        <v>0.0181134259259259</v>
      </c>
      <c r="N105" s="24" t="n">
        <f aca="false">$N$3</f>
        <v>1</v>
      </c>
      <c r="O105" s="24" t="n">
        <f aca="false">$O$3</f>
        <v>16</v>
      </c>
      <c r="P105" s="24" t="n">
        <f aca="false">$P$3</f>
        <v>256</v>
      </c>
      <c r="Q105" s="24" t="n">
        <f aca="false">$Q$3</f>
        <v>4096</v>
      </c>
      <c r="R105" s="25"/>
      <c r="S105" s="26" t="n">
        <f aca="false">M105</f>
        <v>0.0181134259259259</v>
      </c>
      <c r="T105" s="24" t="n">
        <f aca="false">$O$3</f>
        <v>16</v>
      </c>
      <c r="U105" s="24" t="n">
        <f aca="false">$P$3</f>
        <v>256</v>
      </c>
      <c r="V105" s="24" t="n">
        <f aca="false">$Q$3</f>
        <v>4096</v>
      </c>
      <c r="X105" s="24" t="n">
        <f aca="false">$N$3</f>
        <v>1</v>
      </c>
      <c r="Y105" s="16" t="n">
        <f aca="false">S105</f>
        <v>0.0181134259259259</v>
      </c>
      <c r="Z105" s="24" t="n">
        <f aca="false">$P$3</f>
        <v>256</v>
      </c>
      <c r="AA105" s="24" t="n">
        <f aca="false">$Q$3</f>
        <v>4096</v>
      </c>
      <c r="AC105" s="24" t="n">
        <f aca="false">$N$3</f>
        <v>1</v>
      </c>
      <c r="AD105" s="24" t="n">
        <f aca="false">$O$3</f>
        <v>16</v>
      </c>
      <c r="AE105" s="16" t="n">
        <f aca="false">Y105</f>
        <v>0.0181134259259259</v>
      </c>
      <c r="AF105" s="24" t="n">
        <f aca="false">$Q$3</f>
        <v>4096</v>
      </c>
      <c r="AH105" s="24" t="n">
        <f aca="false">$N$3</f>
        <v>1</v>
      </c>
      <c r="AI105" s="24" t="n">
        <f aca="false">$O$3</f>
        <v>16</v>
      </c>
      <c r="AJ105" s="24" t="n">
        <f aca="false">$P$3</f>
        <v>256</v>
      </c>
      <c r="AK105" s="16" t="n">
        <f aca="false">AE105</f>
        <v>0.0181134259259259</v>
      </c>
    </row>
    <row r="106" customFormat="false" ht="14.65" hidden="false" customHeight="false" outlineLevel="0" collapsed="false">
      <c r="I106" s="0" t="str">
        <f aca="false">ADDRESS(I104,3,1)</f>
        <v>$C$19</v>
      </c>
      <c r="J106" s="16" t="n">
        <f aca="true">INDIRECT(I106)</f>
        <v>0.0458680555555556</v>
      </c>
      <c r="K106" s="12" t="n">
        <f aca="false">MDETERM(X105:AA108)</f>
        <v>97740054.0929517</v>
      </c>
      <c r="L106" s="12" t="n">
        <f aca="false">K106/K104</f>
        <v>0.00112247883294521</v>
      </c>
      <c r="M106" s="16" t="n">
        <f aca="false">J106</f>
        <v>0.0458680555555556</v>
      </c>
      <c r="N106" s="24" t="n">
        <f aca="false">$N$4</f>
        <v>1</v>
      </c>
      <c r="O106" s="24" t="n">
        <f aca="false">$O$4</f>
        <v>40</v>
      </c>
      <c r="P106" s="24" t="n">
        <f aca="false">$P$4</f>
        <v>1600</v>
      </c>
      <c r="Q106" s="24" t="n">
        <f aca="false">$Q$4</f>
        <v>64000</v>
      </c>
      <c r="R106" s="25"/>
      <c r="S106" s="26" t="n">
        <f aca="false">M106</f>
        <v>0.0458680555555556</v>
      </c>
      <c r="T106" s="24" t="n">
        <f aca="false">$O$4</f>
        <v>40</v>
      </c>
      <c r="U106" s="24" t="n">
        <f aca="false">$P$4</f>
        <v>1600</v>
      </c>
      <c r="V106" s="24" t="n">
        <f aca="false">$Q$4</f>
        <v>64000</v>
      </c>
      <c r="X106" s="24" t="n">
        <f aca="false">$N$4</f>
        <v>1</v>
      </c>
      <c r="Y106" s="16" t="n">
        <f aca="false">S106</f>
        <v>0.0458680555555556</v>
      </c>
      <c r="Z106" s="24" t="n">
        <f aca="false">$P$4</f>
        <v>1600</v>
      </c>
      <c r="AA106" s="24" t="n">
        <f aca="false">$Q$4</f>
        <v>64000</v>
      </c>
      <c r="AC106" s="24" t="n">
        <f aca="false">$N$4</f>
        <v>1</v>
      </c>
      <c r="AD106" s="24" t="n">
        <f aca="false">$O$4</f>
        <v>40</v>
      </c>
      <c r="AE106" s="16" t="n">
        <f aca="false">Y106</f>
        <v>0.0458680555555556</v>
      </c>
      <c r="AF106" s="24" t="n">
        <f aca="false">$Q$4</f>
        <v>64000</v>
      </c>
      <c r="AH106" s="24" t="n">
        <f aca="false">$N$4</f>
        <v>1</v>
      </c>
      <c r="AI106" s="24" t="n">
        <f aca="false">$O$4</f>
        <v>40</v>
      </c>
      <c r="AJ106" s="24" t="n">
        <f aca="false">$P$4</f>
        <v>1600</v>
      </c>
      <c r="AK106" s="16" t="n">
        <f aca="false">AE106</f>
        <v>0.0458680555555556</v>
      </c>
    </row>
    <row r="107" customFormat="false" ht="14.65" hidden="false" customHeight="false" outlineLevel="0" collapsed="false">
      <c r="I107" s="0" t="str">
        <f aca="false">ADDRESS(I104,4,1)</f>
        <v>$D$19</v>
      </c>
      <c r="J107" s="16" t="n">
        <f aca="true">INDIRECT(I107)</f>
        <v>0.0937152777777778</v>
      </c>
      <c r="K107" s="12" t="n">
        <f aca="false">MDETERM(AC105:AF108)</f>
        <v>52199.9549211048</v>
      </c>
      <c r="L107" s="12" t="n">
        <f aca="false">K107/K104</f>
        <v>5.99481400162841E-007</v>
      </c>
      <c r="M107" s="16" t="n">
        <f aca="false">J107</f>
        <v>0.0937152777777778</v>
      </c>
      <c r="N107" s="24" t="n">
        <f aca="false">$N$5</f>
        <v>1</v>
      </c>
      <c r="O107" s="24" t="n">
        <f aca="false">$O$5</f>
        <v>80</v>
      </c>
      <c r="P107" s="24" t="n">
        <f aca="false">$P$5</f>
        <v>6400</v>
      </c>
      <c r="Q107" s="24" t="n">
        <f aca="false">$Q$5</f>
        <v>512000</v>
      </c>
      <c r="R107" s="25"/>
      <c r="S107" s="26" t="n">
        <f aca="false">M107</f>
        <v>0.0937152777777778</v>
      </c>
      <c r="T107" s="24" t="n">
        <f aca="false">$O$5</f>
        <v>80</v>
      </c>
      <c r="U107" s="24" t="n">
        <f aca="false">$P$5</f>
        <v>6400</v>
      </c>
      <c r="V107" s="24" t="n">
        <f aca="false">$Q$5</f>
        <v>512000</v>
      </c>
      <c r="X107" s="24" t="n">
        <f aca="false">$N$5</f>
        <v>1</v>
      </c>
      <c r="Y107" s="16" t="n">
        <f aca="false">S107</f>
        <v>0.0937152777777778</v>
      </c>
      <c r="Z107" s="24" t="n">
        <f aca="false">$P$5</f>
        <v>6400</v>
      </c>
      <c r="AA107" s="24" t="n">
        <f aca="false">$Q$5</f>
        <v>512000</v>
      </c>
      <c r="AC107" s="24" t="n">
        <f aca="false">$N$5</f>
        <v>1</v>
      </c>
      <c r="AD107" s="24" t="n">
        <f aca="false">$O$5</f>
        <v>80</v>
      </c>
      <c r="AE107" s="16" t="n">
        <f aca="false">Y107</f>
        <v>0.0937152777777778</v>
      </c>
      <c r="AF107" s="24" t="n">
        <f aca="false">$Q$5</f>
        <v>512000</v>
      </c>
      <c r="AH107" s="24" t="n">
        <f aca="false">$N$5</f>
        <v>1</v>
      </c>
      <c r="AI107" s="24" t="n">
        <f aca="false">$O$5</f>
        <v>80</v>
      </c>
      <c r="AJ107" s="24" t="n">
        <f aca="false">$P$5</f>
        <v>6400</v>
      </c>
      <c r="AK107" s="16" t="n">
        <f aca="false">AE107</f>
        <v>0.0937152777777778</v>
      </c>
    </row>
    <row r="108" customFormat="false" ht="14.65" hidden="false" customHeight="false" outlineLevel="0" collapsed="false">
      <c r="I108" s="0" t="str">
        <f aca="false">ADDRESS(I104,5,1)</f>
        <v>$E$19</v>
      </c>
      <c r="J108" s="16" t="n">
        <f aca="true">INDIRECT(I108)</f>
        <v>0.196782407407407</v>
      </c>
      <c r="K108" s="12" t="n">
        <f aca="false">MDETERM(AH105:AK108)</f>
        <v>13.7139888888996</v>
      </c>
      <c r="L108" s="12" t="n">
        <f aca="false">K108/K104</f>
        <v>1.57495945606865E-010</v>
      </c>
      <c r="M108" s="16" t="n">
        <f aca="false">J108</f>
        <v>0.196782407407407</v>
      </c>
      <c r="N108" s="24" t="n">
        <f aca="false">$N$6</f>
        <v>1</v>
      </c>
      <c r="O108" s="31" t="n">
        <f aca="false">$O$6</f>
        <v>160.9</v>
      </c>
      <c r="P108" s="24" t="n">
        <f aca="false">$P$6</f>
        <v>25888.81</v>
      </c>
      <c r="Q108" s="24" t="n">
        <f aca="false">$Q$6</f>
        <v>4165509.529</v>
      </c>
      <c r="R108" s="25"/>
      <c r="S108" s="26" t="n">
        <f aca="false">M108</f>
        <v>0.196782407407407</v>
      </c>
      <c r="T108" s="31" t="n">
        <f aca="false">$O$6</f>
        <v>160.9</v>
      </c>
      <c r="U108" s="24" t="n">
        <f aca="false">$P$6</f>
        <v>25888.81</v>
      </c>
      <c r="V108" s="24" t="n">
        <f aca="false">$Q$6</f>
        <v>4165509.529</v>
      </c>
      <c r="X108" s="24" t="n">
        <f aca="false">$N$6</f>
        <v>1</v>
      </c>
      <c r="Y108" s="16" t="n">
        <f aca="false">S108</f>
        <v>0.196782407407407</v>
      </c>
      <c r="Z108" s="24" t="n">
        <f aca="false">$P$6</f>
        <v>25888.81</v>
      </c>
      <c r="AA108" s="24" t="n">
        <f aca="false">$Q$6</f>
        <v>4165509.529</v>
      </c>
      <c r="AC108" s="24" t="n">
        <f aca="false">$N$6</f>
        <v>1</v>
      </c>
      <c r="AD108" s="31" t="n">
        <f aca="false">$O$6</f>
        <v>160.9</v>
      </c>
      <c r="AE108" s="16" t="n">
        <f aca="false">Y108</f>
        <v>0.196782407407407</v>
      </c>
      <c r="AF108" s="24" t="n">
        <f aca="false">$Q$6</f>
        <v>4165509.529</v>
      </c>
      <c r="AH108" s="24" t="n">
        <f aca="false">$N$6</f>
        <v>1</v>
      </c>
      <c r="AI108" s="31" t="n">
        <f aca="false">$O$6</f>
        <v>160.9</v>
      </c>
      <c r="AJ108" s="24" t="n">
        <f aca="false">$P$6</f>
        <v>25888.81</v>
      </c>
      <c r="AK108" s="16" t="n">
        <f aca="false">AE108</f>
        <v>0.196782407407407</v>
      </c>
    </row>
    <row r="110" customFormat="false" ht="14.65" hidden="false" customHeight="false" outlineLevel="0" collapsed="false">
      <c r="I110" s="12" t="n">
        <f aca="false">I104+1</f>
        <v>20</v>
      </c>
      <c r="J110" s="10" t="n">
        <f aca="false">L111+$F$1*L112+L113*$F$1*$F$1+L114*$F$1*$F$1*$F$1</f>
        <v>0.0945231325306638</v>
      </c>
      <c r="K110" s="12" t="n">
        <f aca="false">MDETERM(N111:Q114)</f>
        <v>87075186831.3602</v>
      </c>
      <c r="N110" s="24" t="s">
        <v>6</v>
      </c>
      <c r="O110" s="24" t="s">
        <v>7</v>
      </c>
      <c r="P110" s="24" t="s">
        <v>8</v>
      </c>
      <c r="Q110" s="24" t="s">
        <v>9</v>
      </c>
      <c r="R110" s="25"/>
    </row>
    <row r="111" customFormat="false" ht="14.65" hidden="false" customHeight="false" outlineLevel="0" collapsed="false">
      <c r="I111" s="0" t="str">
        <f aca="false">ADDRESS(I110,2,1)</f>
        <v>$B$20</v>
      </c>
      <c r="J111" s="16" t="n">
        <f aca="true">INDIRECT(I111)</f>
        <v>0.0181597222222222</v>
      </c>
      <c r="K111" s="12" t="n">
        <f aca="false">MDETERM(S111:V114)</f>
        <v>1119508.40586521</v>
      </c>
      <c r="L111" s="12" t="n">
        <f aca="false">K111/K110</f>
        <v>1.28568016515817E-005</v>
      </c>
      <c r="M111" s="16" t="n">
        <f aca="false">J111</f>
        <v>0.0181597222222222</v>
      </c>
      <c r="N111" s="24" t="n">
        <f aca="false">$N$3</f>
        <v>1</v>
      </c>
      <c r="O111" s="24" t="n">
        <f aca="false">$O$3</f>
        <v>16</v>
      </c>
      <c r="P111" s="24" t="n">
        <f aca="false">$P$3</f>
        <v>256</v>
      </c>
      <c r="Q111" s="24" t="n">
        <f aca="false">$Q$3</f>
        <v>4096</v>
      </c>
      <c r="R111" s="25"/>
      <c r="S111" s="26" t="n">
        <f aca="false">M111</f>
        <v>0.0181597222222222</v>
      </c>
      <c r="T111" s="24" t="n">
        <f aca="false">$O$3</f>
        <v>16</v>
      </c>
      <c r="U111" s="24" t="n">
        <f aca="false">$P$3</f>
        <v>256</v>
      </c>
      <c r="V111" s="24" t="n">
        <f aca="false">$Q$3</f>
        <v>4096</v>
      </c>
      <c r="X111" s="24" t="n">
        <f aca="false">$N$3</f>
        <v>1</v>
      </c>
      <c r="Y111" s="16" t="n">
        <f aca="false">S111</f>
        <v>0.0181597222222222</v>
      </c>
      <c r="Z111" s="24" t="n">
        <f aca="false">$P$3</f>
        <v>256</v>
      </c>
      <c r="AA111" s="24" t="n">
        <f aca="false">$Q$3</f>
        <v>4096</v>
      </c>
      <c r="AC111" s="24" t="n">
        <f aca="false">$N$3</f>
        <v>1</v>
      </c>
      <c r="AD111" s="24" t="n">
        <f aca="false">$O$3</f>
        <v>16</v>
      </c>
      <c r="AE111" s="16" t="n">
        <f aca="false">Y111</f>
        <v>0.0181597222222222</v>
      </c>
      <c r="AF111" s="24" t="n">
        <f aca="false">$Q$3</f>
        <v>4096</v>
      </c>
      <c r="AH111" s="24" t="n">
        <f aca="false">$N$3</f>
        <v>1</v>
      </c>
      <c r="AI111" s="24" t="n">
        <f aca="false">$O$3</f>
        <v>16</v>
      </c>
      <c r="AJ111" s="24" t="n">
        <f aca="false">$P$3</f>
        <v>256</v>
      </c>
      <c r="AK111" s="16" t="n">
        <f aca="false">AE111</f>
        <v>0.0181597222222222</v>
      </c>
    </row>
    <row r="112" customFormat="false" ht="14.65" hidden="false" customHeight="false" outlineLevel="0" collapsed="false">
      <c r="I112" s="0" t="str">
        <f aca="false">ADDRESS(I110,3,1)</f>
        <v>$C$20</v>
      </c>
      <c r="J112" s="16" t="n">
        <f aca="true">INDIRECT(I112)</f>
        <v>0.0459722222222222</v>
      </c>
      <c r="K112" s="12" t="n">
        <f aca="false">MDETERM(X111:AA114)</f>
        <v>97907473.3402734</v>
      </c>
      <c r="L112" s="12" t="n">
        <f aca="false">K112/K110</f>
        <v>0.00112440153048299</v>
      </c>
      <c r="M112" s="16" t="n">
        <f aca="false">J112</f>
        <v>0.0459722222222222</v>
      </c>
      <c r="N112" s="24" t="n">
        <f aca="false">$N$4</f>
        <v>1</v>
      </c>
      <c r="O112" s="24" t="n">
        <f aca="false">$O$4</f>
        <v>40</v>
      </c>
      <c r="P112" s="24" t="n">
        <f aca="false">$P$4</f>
        <v>1600</v>
      </c>
      <c r="Q112" s="24" t="n">
        <f aca="false">$Q$4</f>
        <v>64000</v>
      </c>
      <c r="R112" s="25"/>
      <c r="S112" s="26" t="n">
        <f aca="false">M112</f>
        <v>0.0459722222222222</v>
      </c>
      <c r="T112" s="24" t="n">
        <f aca="false">$O$4</f>
        <v>40</v>
      </c>
      <c r="U112" s="24" t="n">
        <f aca="false">$P$4</f>
        <v>1600</v>
      </c>
      <c r="V112" s="24" t="n">
        <f aca="false">$Q$4</f>
        <v>64000</v>
      </c>
      <c r="X112" s="24" t="n">
        <f aca="false">$N$4</f>
        <v>1</v>
      </c>
      <c r="Y112" s="16" t="n">
        <f aca="false">S112</f>
        <v>0.0459722222222222</v>
      </c>
      <c r="Z112" s="24" t="n">
        <f aca="false">$P$4</f>
        <v>1600</v>
      </c>
      <c r="AA112" s="24" t="n">
        <f aca="false">$Q$4</f>
        <v>64000</v>
      </c>
      <c r="AC112" s="24" t="n">
        <f aca="false">$N$4</f>
        <v>1</v>
      </c>
      <c r="AD112" s="24" t="n">
        <f aca="false">$O$4</f>
        <v>40</v>
      </c>
      <c r="AE112" s="16" t="n">
        <f aca="false">Y112</f>
        <v>0.0459722222222222</v>
      </c>
      <c r="AF112" s="24" t="n">
        <f aca="false">$Q$4</f>
        <v>64000</v>
      </c>
      <c r="AH112" s="24" t="n">
        <f aca="false">$N$4</f>
        <v>1</v>
      </c>
      <c r="AI112" s="24" t="n">
        <f aca="false">$O$4</f>
        <v>40</v>
      </c>
      <c r="AJ112" s="24" t="n">
        <f aca="false">$P$4</f>
        <v>1600</v>
      </c>
      <c r="AK112" s="16" t="n">
        <f aca="false">AE112</f>
        <v>0.0459722222222222</v>
      </c>
    </row>
    <row r="113" customFormat="false" ht="14.65" hidden="false" customHeight="false" outlineLevel="0" collapsed="false">
      <c r="I113" s="0" t="str">
        <f aca="false">ADDRESS(I110,4,1)</f>
        <v>$D$20</v>
      </c>
      <c r="J113" s="16" t="n">
        <f aca="true">INDIRECT(I113)</f>
        <v>0.0939351851851852</v>
      </c>
      <c r="K113" s="12" t="n">
        <f aca="false">MDETERM(AC111:AF114)</f>
        <v>53010.1174808339</v>
      </c>
      <c r="L113" s="12" t="n">
        <f aca="false">K113/K110</f>
        <v>6.087855726741E-007</v>
      </c>
      <c r="M113" s="16" t="n">
        <f aca="false">J113</f>
        <v>0.0939351851851852</v>
      </c>
      <c r="N113" s="24" t="n">
        <f aca="false">$N$5</f>
        <v>1</v>
      </c>
      <c r="O113" s="24" t="n">
        <f aca="false">$O$5</f>
        <v>80</v>
      </c>
      <c r="P113" s="24" t="n">
        <f aca="false">$P$5</f>
        <v>6400</v>
      </c>
      <c r="Q113" s="24" t="n">
        <f aca="false">$Q$5</f>
        <v>512000</v>
      </c>
      <c r="R113" s="25"/>
      <c r="S113" s="26" t="n">
        <f aca="false">M113</f>
        <v>0.0939351851851852</v>
      </c>
      <c r="T113" s="24" t="n">
        <f aca="false">$O$5</f>
        <v>80</v>
      </c>
      <c r="U113" s="24" t="n">
        <f aca="false">$P$5</f>
        <v>6400</v>
      </c>
      <c r="V113" s="24" t="n">
        <f aca="false">$Q$5</f>
        <v>512000</v>
      </c>
      <c r="X113" s="24" t="n">
        <f aca="false">$N$5</f>
        <v>1</v>
      </c>
      <c r="Y113" s="16" t="n">
        <f aca="false">S113</f>
        <v>0.0939351851851852</v>
      </c>
      <c r="Z113" s="24" t="n">
        <f aca="false">$P$5</f>
        <v>6400</v>
      </c>
      <c r="AA113" s="24" t="n">
        <f aca="false">$Q$5</f>
        <v>512000</v>
      </c>
      <c r="AC113" s="24" t="n">
        <f aca="false">$N$5</f>
        <v>1</v>
      </c>
      <c r="AD113" s="24" t="n">
        <f aca="false">$O$5</f>
        <v>80</v>
      </c>
      <c r="AE113" s="16" t="n">
        <f aca="false">Y113</f>
        <v>0.0939351851851852</v>
      </c>
      <c r="AF113" s="24" t="n">
        <f aca="false">$Q$5</f>
        <v>512000</v>
      </c>
      <c r="AH113" s="24" t="n">
        <f aca="false">$N$5</f>
        <v>1</v>
      </c>
      <c r="AI113" s="24" t="n">
        <f aca="false">$O$5</f>
        <v>80</v>
      </c>
      <c r="AJ113" s="24" t="n">
        <f aca="false">$P$5</f>
        <v>6400</v>
      </c>
      <c r="AK113" s="16" t="n">
        <f aca="false">AE113</f>
        <v>0.0939351851851852</v>
      </c>
    </row>
    <row r="114" customFormat="false" ht="14.65" hidden="false" customHeight="false" outlineLevel="0" collapsed="false">
      <c r="I114" s="0" t="str">
        <f aca="false">ADDRESS(I110,5,1)</f>
        <v>$E$20</v>
      </c>
      <c r="J114" s="16" t="n">
        <f aca="true">INDIRECT(I114)</f>
        <v>0.197291666666667</v>
      </c>
      <c r="K114" s="12" t="n">
        <f aca="false">MDETERM(AH111:AK114)</f>
        <v>12.5813916666721</v>
      </c>
      <c r="L114" s="12" t="n">
        <f aca="false">K114/K110</f>
        <v>1.44488827695985E-010</v>
      </c>
      <c r="M114" s="16" t="n">
        <f aca="false">J114</f>
        <v>0.197291666666667</v>
      </c>
      <c r="N114" s="24" t="n">
        <f aca="false">$N$6</f>
        <v>1</v>
      </c>
      <c r="O114" s="31" t="n">
        <f aca="false">$O$6</f>
        <v>160.9</v>
      </c>
      <c r="P114" s="24" t="n">
        <f aca="false">$P$6</f>
        <v>25888.81</v>
      </c>
      <c r="Q114" s="24" t="n">
        <f aca="false">$Q$6</f>
        <v>4165509.529</v>
      </c>
      <c r="R114" s="25"/>
      <c r="S114" s="26" t="n">
        <f aca="false">M114</f>
        <v>0.197291666666667</v>
      </c>
      <c r="T114" s="31" t="n">
        <f aca="false">$O$6</f>
        <v>160.9</v>
      </c>
      <c r="U114" s="24" t="n">
        <f aca="false">$P$6</f>
        <v>25888.81</v>
      </c>
      <c r="V114" s="24" t="n">
        <f aca="false">$Q$6</f>
        <v>4165509.529</v>
      </c>
      <c r="X114" s="24" t="n">
        <f aca="false">$N$6</f>
        <v>1</v>
      </c>
      <c r="Y114" s="16" t="n">
        <f aca="false">S114</f>
        <v>0.197291666666667</v>
      </c>
      <c r="Z114" s="24" t="n">
        <f aca="false">$P$6</f>
        <v>25888.81</v>
      </c>
      <c r="AA114" s="24" t="n">
        <f aca="false">$Q$6</f>
        <v>4165509.529</v>
      </c>
      <c r="AC114" s="24" t="n">
        <f aca="false">$N$6</f>
        <v>1</v>
      </c>
      <c r="AD114" s="31" t="n">
        <f aca="false">$O$6</f>
        <v>160.9</v>
      </c>
      <c r="AE114" s="16" t="n">
        <f aca="false">Y114</f>
        <v>0.197291666666667</v>
      </c>
      <c r="AF114" s="24" t="n">
        <f aca="false">$Q$6</f>
        <v>4165509.529</v>
      </c>
      <c r="AH114" s="24" t="n">
        <f aca="false">$N$6</f>
        <v>1</v>
      </c>
      <c r="AI114" s="31" t="n">
        <f aca="false">$O$6</f>
        <v>160.9</v>
      </c>
      <c r="AJ114" s="24" t="n">
        <f aca="false">$P$6</f>
        <v>25888.81</v>
      </c>
      <c r="AK114" s="16" t="n">
        <f aca="false">AE114</f>
        <v>0.197291666666667</v>
      </c>
    </row>
    <row r="116" customFormat="false" ht="14.65" hidden="false" customHeight="false" outlineLevel="0" collapsed="false">
      <c r="I116" s="12" t="n">
        <f aca="false">I110+1</f>
        <v>21</v>
      </c>
      <c r="J116" s="10" t="n">
        <f aca="false">L117+$F$1*L118+L119*$F$1*$F$1+L120*$F$1*$F$1*$F$1</f>
        <v>0.0947679801965798</v>
      </c>
      <c r="K116" s="12" t="n">
        <f aca="false">MDETERM(N117:Q120)</f>
        <v>87075186831.3602</v>
      </c>
      <c r="N116" s="24" t="s">
        <v>6</v>
      </c>
      <c r="O116" s="24" t="s">
        <v>7</v>
      </c>
      <c r="P116" s="24" t="s">
        <v>8</v>
      </c>
      <c r="Q116" s="24" t="s">
        <v>9</v>
      </c>
      <c r="R116" s="25"/>
    </row>
    <row r="117" customFormat="false" ht="14.65" hidden="false" customHeight="false" outlineLevel="0" collapsed="false">
      <c r="I117" s="0" t="str">
        <f aca="false">ADDRESS(I116,2,1)</f>
        <v>$B$21</v>
      </c>
      <c r="J117" s="16" t="n">
        <f aca="true">INDIRECT(I117)</f>
        <v>0.0181944444444444</v>
      </c>
      <c r="K117" s="12" t="n">
        <f aca="false">MDETERM(S117:V120)</f>
        <v>794414.514655704</v>
      </c>
      <c r="L117" s="12" t="n">
        <f aca="false">K117/K116</f>
        <v>9.12331679740474E-006</v>
      </c>
      <c r="M117" s="16" t="n">
        <f aca="false">J117</f>
        <v>0.0181944444444444</v>
      </c>
      <c r="N117" s="24" t="n">
        <f aca="false">$N$3</f>
        <v>1</v>
      </c>
      <c r="O117" s="24" t="n">
        <f aca="false">$O$3</f>
        <v>16</v>
      </c>
      <c r="P117" s="24" t="n">
        <f aca="false">$P$3</f>
        <v>256</v>
      </c>
      <c r="Q117" s="24" t="n">
        <f aca="false">$Q$3</f>
        <v>4096</v>
      </c>
      <c r="R117" s="25"/>
      <c r="S117" s="26" t="n">
        <f aca="false">M117</f>
        <v>0.0181944444444444</v>
      </c>
      <c r="T117" s="24" t="n">
        <f aca="false">$O$3</f>
        <v>16</v>
      </c>
      <c r="U117" s="24" t="n">
        <f aca="false">$P$3</f>
        <v>256</v>
      </c>
      <c r="V117" s="24" t="n">
        <f aca="false">$Q$3</f>
        <v>4096</v>
      </c>
      <c r="X117" s="24" t="n">
        <f aca="false">$N$3</f>
        <v>1</v>
      </c>
      <c r="Y117" s="16" t="n">
        <f aca="false">S117</f>
        <v>0.0181944444444444</v>
      </c>
      <c r="Z117" s="24" t="n">
        <f aca="false">$P$3</f>
        <v>256</v>
      </c>
      <c r="AA117" s="24" t="n">
        <f aca="false">$Q$3</f>
        <v>4096</v>
      </c>
      <c r="AC117" s="24" t="n">
        <f aca="false">$N$3</f>
        <v>1</v>
      </c>
      <c r="AD117" s="24" t="n">
        <f aca="false">$O$3</f>
        <v>16</v>
      </c>
      <c r="AE117" s="16" t="n">
        <f aca="false">Y117</f>
        <v>0.0181944444444444</v>
      </c>
      <c r="AF117" s="24" t="n">
        <f aca="false">$Q$3</f>
        <v>4096</v>
      </c>
      <c r="AH117" s="24" t="n">
        <f aca="false">$N$3</f>
        <v>1</v>
      </c>
      <c r="AI117" s="24" t="n">
        <f aca="false">$O$3</f>
        <v>16</v>
      </c>
      <c r="AJ117" s="24" t="n">
        <f aca="false">$P$3</f>
        <v>256</v>
      </c>
      <c r="AK117" s="16" t="n">
        <f aca="false">AE117</f>
        <v>0.0181944444444444</v>
      </c>
    </row>
    <row r="118" customFormat="false" ht="14.65" hidden="false" customHeight="false" outlineLevel="0" collapsed="false">
      <c r="I118" s="0" t="str">
        <f aca="false">ADDRESS(I116,3,1)</f>
        <v>$C$21</v>
      </c>
      <c r="J118" s="16" t="n">
        <f aca="true">INDIRECT(I118)</f>
        <v>0.0460763888888889</v>
      </c>
      <c r="K118" s="12" t="n">
        <f aca="false">MDETERM(X117:AA120)</f>
        <v>98097453.7703939</v>
      </c>
      <c r="L118" s="12" t="n">
        <f aca="false">K118/K116</f>
        <v>0.00112658332804247</v>
      </c>
      <c r="M118" s="16" t="n">
        <f aca="false">J118</f>
        <v>0.0460763888888889</v>
      </c>
      <c r="N118" s="24" t="n">
        <f aca="false">$N$4</f>
        <v>1</v>
      </c>
      <c r="O118" s="24" t="n">
        <f aca="false">$O$4</f>
        <v>40</v>
      </c>
      <c r="P118" s="24" t="n">
        <f aca="false">$P$4</f>
        <v>1600</v>
      </c>
      <c r="Q118" s="24" t="n">
        <f aca="false">$Q$4</f>
        <v>64000</v>
      </c>
      <c r="R118" s="25"/>
      <c r="S118" s="26" t="n">
        <f aca="false">M118</f>
        <v>0.0460763888888889</v>
      </c>
      <c r="T118" s="24" t="n">
        <f aca="false">$O$4</f>
        <v>40</v>
      </c>
      <c r="U118" s="24" t="n">
        <f aca="false">$P$4</f>
        <v>1600</v>
      </c>
      <c r="V118" s="24" t="n">
        <f aca="false">$Q$4</f>
        <v>64000</v>
      </c>
      <c r="X118" s="24" t="n">
        <f aca="false">$N$4</f>
        <v>1</v>
      </c>
      <c r="Y118" s="16" t="n">
        <f aca="false">S118</f>
        <v>0.0460763888888889</v>
      </c>
      <c r="Z118" s="24" t="n">
        <f aca="false">$P$4</f>
        <v>1600</v>
      </c>
      <c r="AA118" s="24" t="n">
        <f aca="false">$Q$4</f>
        <v>64000</v>
      </c>
      <c r="AC118" s="24" t="n">
        <f aca="false">$N$4</f>
        <v>1</v>
      </c>
      <c r="AD118" s="24" t="n">
        <f aca="false">$O$4</f>
        <v>40</v>
      </c>
      <c r="AE118" s="16" t="n">
        <f aca="false">Y118</f>
        <v>0.0460763888888889</v>
      </c>
      <c r="AF118" s="24" t="n">
        <f aca="false">$Q$4</f>
        <v>64000</v>
      </c>
      <c r="AH118" s="24" t="n">
        <f aca="false">$N$4</f>
        <v>1</v>
      </c>
      <c r="AI118" s="24" t="n">
        <f aca="false">$O$4</f>
        <v>40</v>
      </c>
      <c r="AJ118" s="24" t="n">
        <f aca="false">$P$4</f>
        <v>1600</v>
      </c>
      <c r="AK118" s="16" t="n">
        <f aca="false">AE118</f>
        <v>0.0460763888888889</v>
      </c>
    </row>
    <row r="119" customFormat="false" ht="14.65" hidden="false" customHeight="false" outlineLevel="0" collapsed="false">
      <c r="I119" s="0" t="str">
        <f aca="false">ADDRESS(I116,4,1)</f>
        <v>$D$21</v>
      </c>
      <c r="J119" s="16" t="n">
        <f aca="true">INDIRECT(I119)</f>
        <v>0.0941782407407407</v>
      </c>
      <c r="K119" s="12" t="n">
        <f aca="false">MDETERM(AC117:AF120)</f>
        <v>54272.4458858249</v>
      </c>
      <c r="L119" s="12" t="n">
        <f aca="false">K119/K116</f>
        <v>6.2328256603038E-007</v>
      </c>
      <c r="M119" s="16" t="n">
        <f aca="false">J119</f>
        <v>0.0941782407407407</v>
      </c>
      <c r="N119" s="24" t="n">
        <f aca="false">$N$5</f>
        <v>1</v>
      </c>
      <c r="O119" s="24" t="n">
        <f aca="false">$O$5</f>
        <v>80</v>
      </c>
      <c r="P119" s="24" t="n">
        <f aca="false">$P$5</f>
        <v>6400</v>
      </c>
      <c r="Q119" s="24" t="n">
        <f aca="false">$Q$5</f>
        <v>512000</v>
      </c>
      <c r="R119" s="25"/>
      <c r="S119" s="26" t="n">
        <f aca="false">M119</f>
        <v>0.0941782407407407</v>
      </c>
      <c r="T119" s="24" t="n">
        <f aca="false">$O$5</f>
        <v>80</v>
      </c>
      <c r="U119" s="24" t="n">
        <f aca="false">$P$5</f>
        <v>6400</v>
      </c>
      <c r="V119" s="24" t="n">
        <f aca="false">$Q$5</f>
        <v>512000</v>
      </c>
      <c r="X119" s="24" t="n">
        <f aca="false">$N$5</f>
        <v>1</v>
      </c>
      <c r="Y119" s="16" t="n">
        <f aca="false">S119</f>
        <v>0.0941782407407407</v>
      </c>
      <c r="Z119" s="24" t="n">
        <f aca="false">$P$5</f>
        <v>6400</v>
      </c>
      <c r="AA119" s="24" t="n">
        <f aca="false">$Q$5</f>
        <v>512000</v>
      </c>
      <c r="AC119" s="24" t="n">
        <f aca="false">$N$5</f>
        <v>1</v>
      </c>
      <c r="AD119" s="24" t="n">
        <f aca="false">$O$5</f>
        <v>80</v>
      </c>
      <c r="AE119" s="16" t="n">
        <f aca="false">Y119</f>
        <v>0.0941782407407407</v>
      </c>
      <c r="AF119" s="24" t="n">
        <f aca="false">$Q$5</f>
        <v>512000</v>
      </c>
      <c r="AH119" s="24" t="n">
        <f aca="false">$N$5</f>
        <v>1</v>
      </c>
      <c r="AI119" s="24" t="n">
        <f aca="false">$O$5</f>
        <v>80</v>
      </c>
      <c r="AJ119" s="24" t="n">
        <f aca="false">$P$5</f>
        <v>6400</v>
      </c>
      <c r="AK119" s="16" t="n">
        <f aca="false">AE119</f>
        <v>0.0941782407407407</v>
      </c>
    </row>
    <row r="120" customFormat="false" ht="14.65" hidden="false" customHeight="false" outlineLevel="0" collapsed="false">
      <c r="I120" s="0" t="str">
        <f aca="false">ADDRESS(I116,5,1)</f>
        <v>$E$21</v>
      </c>
      <c r="J120" s="16" t="n">
        <f aca="true">INDIRECT(I120)</f>
        <v>0.197847222222222</v>
      </c>
      <c r="K120" s="12" t="n">
        <f aca="false">MDETERM(AH117:AK120)</f>
        <v>9.08894166669354</v>
      </c>
      <c r="L120" s="12" t="n">
        <f aca="false">K120/K116</f>
        <v>1.04380386622612E-010</v>
      </c>
      <c r="M120" s="16" t="n">
        <f aca="false">J120</f>
        <v>0.197847222222222</v>
      </c>
      <c r="N120" s="24" t="n">
        <f aca="false">$N$6</f>
        <v>1</v>
      </c>
      <c r="O120" s="31" t="n">
        <f aca="false">$O$6</f>
        <v>160.9</v>
      </c>
      <c r="P120" s="24" t="n">
        <f aca="false">$P$6</f>
        <v>25888.81</v>
      </c>
      <c r="Q120" s="24" t="n">
        <f aca="false">$Q$6</f>
        <v>4165509.529</v>
      </c>
      <c r="R120" s="25"/>
      <c r="S120" s="26" t="n">
        <f aca="false">M120</f>
        <v>0.197847222222222</v>
      </c>
      <c r="T120" s="31" t="n">
        <f aca="false">$O$6</f>
        <v>160.9</v>
      </c>
      <c r="U120" s="24" t="n">
        <f aca="false">$P$6</f>
        <v>25888.81</v>
      </c>
      <c r="V120" s="24" t="n">
        <f aca="false">$Q$6</f>
        <v>4165509.529</v>
      </c>
      <c r="X120" s="24" t="n">
        <f aca="false">$N$6</f>
        <v>1</v>
      </c>
      <c r="Y120" s="16" t="n">
        <f aca="false">S120</f>
        <v>0.197847222222222</v>
      </c>
      <c r="Z120" s="24" t="n">
        <f aca="false">$P$6</f>
        <v>25888.81</v>
      </c>
      <c r="AA120" s="24" t="n">
        <f aca="false">$Q$6</f>
        <v>4165509.529</v>
      </c>
      <c r="AC120" s="24" t="n">
        <f aca="false">$N$6</f>
        <v>1</v>
      </c>
      <c r="AD120" s="31" t="n">
        <f aca="false">$O$6</f>
        <v>160.9</v>
      </c>
      <c r="AE120" s="16" t="n">
        <f aca="false">Y120</f>
        <v>0.197847222222222</v>
      </c>
      <c r="AF120" s="24" t="n">
        <f aca="false">$Q$6</f>
        <v>4165509.529</v>
      </c>
      <c r="AH120" s="24" t="n">
        <f aca="false">$N$6</f>
        <v>1</v>
      </c>
      <c r="AI120" s="31" t="n">
        <f aca="false">$O$6</f>
        <v>160.9</v>
      </c>
      <c r="AJ120" s="24" t="n">
        <f aca="false">$P$6</f>
        <v>25888.81</v>
      </c>
      <c r="AK120" s="16" t="n">
        <f aca="false">AE120</f>
        <v>0.197847222222222</v>
      </c>
    </row>
    <row r="122" customFormat="false" ht="14.65" hidden="false" customHeight="false" outlineLevel="0" collapsed="false">
      <c r="I122" s="12" t="n">
        <f aca="false">I116+1</f>
        <v>22</v>
      </c>
      <c r="J122" s="10" t="n">
        <f aca="false">L123+$F$1*L124+L125*$F$1*$F$1+L126*$F$1*$F$1*$F$1</f>
        <v>0.0950241844219365</v>
      </c>
      <c r="K122" s="12" t="n">
        <f aca="false">MDETERM(N123:Q126)</f>
        <v>87075186831.3602</v>
      </c>
      <c r="N122" s="24" t="s">
        <v>6</v>
      </c>
      <c r="O122" s="24" t="s">
        <v>7</v>
      </c>
      <c r="P122" s="24" t="s">
        <v>8</v>
      </c>
      <c r="Q122" s="24" t="s">
        <v>9</v>
      </c>
      <c r="R122" s="25"/>
    </row>
    <row r="123" customFormat="false" ht="14.65" hidden="false" customHeight="false" outlineLevel="0" collapsed="false">
      <c r="I123" s="0" t="str">
        <f aca="false">ADDRESS(I122,2,1)</f>
        <v>$B$22</v>
      </c>
      <c r="J123" s="16" t="n">
        <f aca="true">INDIRECT(I123)</f>
        <v>0.0182407407407407</v>
      </c>
      <c r="K123" s="12" t="n">
        <f aca="false">MDETERM(S123:V126)</f>
        <v>-420427.517338899</v>
      </c>
      <c r="L123" s="12" t="n">
        <f aca="false">K123/K122</f>
        <v>-4.82832747925246E-006</v>
      </c>
      <c r="M123" s="16" t="n">
        <f aca="false">J123</f>
        <v>0.0182407407407407</v>
      </c>
      <c r="N123" s="24" t="n">
        <f aca="false">$N$3</f>
        <v>1</v>
      </c>
      <c r="O123" s="24" t="n">
        <f aca="false">$O$3</f>
        <v>16</v>
      </c>
      <c r="P123" s="24" t="n">
        <f aca="false">$P$3</f>
        <v>256</v>
      </c>
      <c r="Q123" s="24" t="n">
        <f aca="false">$Q$3</f>
        <v>4096</v>
      </c>
      <c r="R123" s="25" t="n">
        <f aca="false">S123-S117</f>
        <v>4.62962962962963E-005</v>
      </c>
      <c r="S123" s="26" t="n">
        <f aca="false">M123</f>
        <v>0.0182407407407407</v>
      </c>
      <c r="T123" s="24" t="n">
        <f aca="false">$O$3</f>
        <v>16</v>
      </c>
      <c r="U123" s="24" t="n">
        <f aca="false">$P$3</f>
        <v>256</v>
      </c>
      <c r="V123" s="24" t="n">
        <f aca="false">$Q$3</f>
        <v>4096</v>
      </c>
      <c r="X123" s="24" t="n">
        <f aca="false">$N$3</f>
        <v>1</v>
      </c>
      <c r="Y123" s="16" t="n">
        <f aca="false">S123</f>
        <v>0.0182407407407407</v>
      </c>
      <c r="Z123" s="24" t="n">
        <f aca="false">$P$3</f>
        <v>256</v>
      </c>
      <c r="AA123" s="24" t="n">
        <f aca="false">$Q$3</f>
        <v>4096</v>
      </c>
      <c r="AC123" s="24" t="n">
        <f aca="false">$N$3</f>
        <v>1</v>
      </c>
      <c r="AD123" s="24" t="n">
        <f aca="false">$O$3</f>
        <v>16</v>
      </c>
      <c r="AE123" s="16" t="n">
        <f aca="false">Y123</f>
        <v>0.0182407407407407</v>
      </c>
      <c r="AF123" s="24" t="n">
        <f aca="false">$Q$3</f>
        <v>4096</v>
      </c>
      <c r="AH123" s="24" t="n">
        <f aca="false">$N$3</f>
        <v>1</v>
      </c>
      <c r="AI123" s="24" t="n">
        <f aca="false">$O$3</f>
        <v>16</v>
      </c>
      <c r="AJ123" s="24" t="n">
        <f aca="false">$P$3</f>
        <v>256</v>
      </c>
      <c r="AK123" s="16" t="n">
        <f aca="false">AE123</f>
        <v>0.0182407407407407</v>
      </c>
    </row>
    <row r="124" customFormat="false" ht="14.65" hidden="false" customHeight="false" outlineLevel="0" collapsed="false">
      <c r="I124" s="0" t="str">
        <f aca="false">ADDRESS(I122,3,1)</f>
        <v>$C$22</v>
      </c>
      <c r="J124" s="16" t="n">
        <f aca="true">INDIRECT(I124)</f>
        <v>0.0462037037037037</v>
      </c>
      <c r="K124" s="12" t="n">
        <f aca="false">MDETERM(X123:AA126)</f>
        <v>98443596.6587534</v>
      </c>
      <c r="L124" s="12" t="n">
        <f aca="false">K124/K122</f>
        <v>0.00113055854648248</v>
      </c>
      <c r="M124" s="16" t="n">
        <f aca="false">J124</f>
        <v>0.0462037037037037</v>
      </c>
      <c r="N124" s="24" t="n">
        <f aca="false">$N$4</f>
        <v>1</v>
      </c>
      <c r="O124" s="24" t="n">
        <f aca="false">$O$4</f>
        <v>40</v>
      </c>
      <c r="P124" s="24" t="n">
        <f aca="false">$P$4</f>
        <v>1600</v>
      </c>
      <c r="Q124" s="24" t="n">
        <f aca="false">$Q$4</f>
        <v>64000</v>
      </c>
      <c r="R124" s="25" t="n">
        <f aca="false">S124-S118</f>
        <v>0.000127314814814815</v>
      </c>
      <c r="S124" s="26" t="n">
        <f aca="false">M124</f>
        <v>0.0462037037037037</v>
      </c>
      <c r="T124" s="24" t="n">
        <f aca="false">$O$4</f>
        <v>40</v>
      </c>
      <c r="U124" s="24" t="n">
        <f aca="false">$P$4</f>
        <v>1600</v>
      </c>
      <c r="V124" s="24" t="n">
        <f aca="false">$Q$4</f>
        <v>64000</v>
      </c>
      <c r="X124" s="24" t="n">
        <f aca="false">$N$4</f>
        <v>1</v>
      </c>
      <c r="Y124" s="16" t="n">
        <f aca="false">S124</f>
        <v>0.0462037037037037</v>
      </c>
      <c r="Z124" s="24" t="n">
        <f aca="false">$P$4</f>
        <v>1600</v>
      </c>
      <c r="AA124" s="24" t="n">
        <f aca="false">$Q$4</f>
        <v>64000</v>
      </c>
      <c r="AC124" s="24" t="n">
        <f aca="false">$N$4</f>
        <v>1</v>
      </c>
      <c r="AD124" s="24" t="n">
        <f aca="false">$O$4</f>
        <v>40</v>
      </c>
      <c r="AE124" s="16" t="n">
        <f aca="false">Y124</f>
        <v>0.0462037037037037</v>
      </c>
      <c r="AF124" s="24" t="n">
        <f aca="false">$Q$4</f>
        <v>64000</v>
      </c>
      <c r="AH124" s="24" t="n">
        <f aca="false">$N$4</f>
        <v>1</v>
      </c>
      <c r="AI124" s="24" t="n">
        <f aca="false">$O$4</f>
        <v>40</v>
      </c>
      <c r="AJ124" s="24" t="n">
        <f aca="false">$P$4</f>
        <v>1600</v>
      </c>
      <c r="AK124" s="16" t="n">
        <f aca="false">AE124</f>
        <v>0.0462037037037037</v>
      </c>
    </row>
    <row r="125" customFormat="false" ht="14.65" hidden="false" customHeight="false" outlineLevel="0" collapsed="false">
      <c r="I125" s="0" t="str">
        <f aca="false">ADDRESS(I122,4,1)</f>
        <v>$D$22</v>
      </c>
      <c r="J125" s="16" t="n">
        <f aca="true">INDIRECT(I125)</f>
        <v>0.0944328703703704</v>
      </c>
      <c r="K125" s="12" t="n">
        <f aca="false">MDETERM(AC123:AF126)</f>
        <v>53013.9097508339</v>
      </c>
      <c r="L125" s="12" t="n">
        <f aca="false">K125/K122</f>
        <v>6.08829124346374E-007</v>
      </c>
      <c r="M125" s="16" t="n">
        <f aca="false">J125</f>
        <v>0.0944328703703704</v>
      </c>
      <c r="N125" s="24" t="n">
        <f aca="false">$N$5</f>
        <v>1</v>
      </c>
      <c r="O125" s="24" t="n">
        <f aca="false">$O$5</f>
        <v>80</v>
      </c>
      <c r="P125" s="24" t="n">
        <f aca="false">$P$5</f>
        <v>6400</v>
      </c>
      <c r="Q125" s="24" t="n">
        <f aca="false">$Q$5</f>
        <v>512000</v>
      </c>
      <c r="R125" s="25" t="n">
        <f aca="false">S125-S119</f>
        <v>0.00025462962962963</v>
      </c>
      <c r="S125" s="26" t="n">
        <f aca="false">M125</f>
        <v>0.0944328703703704</v>
      </c>
      <c r="T125" s="24" t="n">
        <f aca="false">$O$5</f>
        <v>80</v>
      </c>
      <c r="U125" s="24" t="n">
        <f aca="false">$P$5</f>
        <v>6400</v>
      </c>
      <c r="V125" s="24" t="n">
        <f aca="false">$Q$5</f>
        <v>512000</v>
      </c>
      <c r="X125" s="24" t="n">
        <f aca="false">$N$5</f>
        <v>1</v>
      </c>
      <c r="Y125" s="16" t="n">
        <f aca="false">S125</f>
        <v>0.0944328703703704</v>
      </c>
      <c r="Z125" s="24" t="n">
        <f aca="false">$P$5</f>
        <v>6400</v>
      </c>
      <c r="AA125" s="24" t="n">
        <f aca="false">$Q$5</f>
        <v>512000</v>
      </c>
      <c r="AC125" s="24" t="n">
        <f aca="false">$N$5</f>
        <v>1</v>
      </c>
      <c r="AD125" s="24" t="n">
        <f aca="false">$O$5</f>
        <v>80</v>
      </c>
      <c r="AE125" s="16" t="n">
        <f aca="false">Y125</f>
        <v>0.0944328703703704</v>
      </c>
      <c r="AF125" s="24" t="n">
        <f aca="false">$Q$5</f>
        <v>512000</v>
      </c>
      <c r="AH125" s="24" t="n">
        <f aca="false">$N$5</f>
        <v>1</v>
      </c>
      <c r="AI125" s="24" t="n">
        <f aca="false">$O$5</f>
        <v>80</v>
      </c>
      <c r="AJ125" s="24" t="n">
        <f aca="false">$P$5</f>
        <v>6400</v>
      </c>
      <c r="AK125" s="16" t="n">
        <f aca="false">AE125</f>
        <v>0.0944328703703704</v>
      </c>
    </row>
    <row r="126" customFormat="false" ht="14.65" hidden="false" customHeight="false" outlineLevel="0" collapsed="false">
      <c r="I126" s="0" t="str">
        <f aca="false">ADDRESS(I122,5,1)</f>
        <v>$E$22</v>
      </c>
      <c r="J126" s="16" t="n">
        <f aca="true">INDIRECT(I126)</f>
        <v>0.198449074074074</v>
      </c>
      <c r="K126" s="12" t="n">
        <f aca="false">MDETERM(AH123:AK126)</f>
        <v>16.4130916666585</v>
      </c>
      <c r="L126" s="12" t="n">
        <f aca="false">K126/K122</f>
        <v>1.88493327019165E-010</v>
      </c>
      <c r="M126" s="16" t="n">
        <f aca="false">J126</f>
        <v>0.198449074074074</v>
      </c>
      <c r="N126" s="24" t="n">
        <f aca="false">$N$6</f>
        <v>1</v>
      </c>
      <c r="O126" s="31" t="n">
        <f aca="false">$O$6</f>
        <v>160.9</v>
      </c>
      <c r="P126" s="24" t="n">
        <f aca="false">$P$6</f>
        <v>25888.81</v>
      </c>
      <c r="Q126" s="24" t="n">
        <f aca="false">$Q$6</f>
        <v>4165509.529</v>
      </c>
      <c r="R126" s="25" t="n">
        <f aca="false">S126-S120</f>
        <v>0.000601851851851852</v>
      </c>
      <c r="S126" s="26" t="n">
        <f aca="false">M126</f>
        <v>0.198449074074074</v>
      </c>
      <c r="T126" s="31" t="n">
        <f aca="false">$O$6</f>
        <v>160.9</v>
      </c>
      <c r="U126" s="24" t="n">
        <f aca="false">$P$6</f>
        <v>25888.81</v>
      </c>
      <c r="V126" s="24" t="n">
        <f aca="false">$Q$6</f>
        <v>4165509.529</v>
      </c>
      <c r="X126" s="24" t="n">
        <f aca="false">$N$6</f>
        <v>1</v>
      </c>
      <c r="Y126" s="16" t="n">
        <f aca="false">S126</f>
        <v>0.198449074074074</v>
      </c>
      <c r="Z126" s="24" t="n">
        <f aca="false">$P$6</f>
        <v>25888.81</v>
      </c>
      <c r="AA126" s="24" t="n">
        <f aca="false">$Q$6</f>
        <v>4165509.529</v>
      </c>
      <c r="AC126" s="24" t="n">
        <f aca="false">$N$6</f>
        <v>1</v>
      </c>
      <c r="AD126" s="31" t="n">
        <f aca="false">$O$6</f>
        <v>160.9</v>
      </c>
      <c r="AE126" s="16" t="n">
        <f aca="false">Y126</f>
        <v>0.198449074074074</v>
      </c>
      <c r="AF126" s="24" t="n">
        <f aca="false">$Q$6</f>
        <v>4165509.529</v>
      </c>
      <c r="AH126" s="24" t="n">
        <f aca="false">$N$6</f>
        <v>1</v>
      </c>
      <c r="AI126" s="31" t="n">
        <f aca="false">$O$6</f>
        <v>160.9</v>
      </c>
      <c r="AJ126" s="24" t="n">
        <f aca="false">$P$6</f>
        <v>25888.81</v>
      </c>
      <c r="AK126" s="16" t="n">
        <f aca="false">AE126</f>
        <v>0.198449074074074</v>
      </c>
    </row>
    <row r="128" customFormat="false" ht="14.65" hidden="false" customHeight="false" outlineLevel="0" collapsed="false">
      <c r="I128" s="12" t="n">
        <f aca="false">I122+1</f>
        <v>23</v>
      </c>
      <c r="J128" s="10" t="n">
        <f aca="false">L129+$F$1*L130+L131*$F$1*$F$1+L132*$F$1*$F$1*$F$1</f>
        <v>0.095315703212521</v>
      </c>
      <c r="K128" s="12" t="n">
        <f aca="false">MDETERM(N129:Q132)</f>
        <v>87075186831.3602</v>
      </c>
      <c r="N128" s="24" t="s">
        <v>6</v>
      </c>
      <c r="O128" s="24" t="s">
        <v>7</v>
      </c>
      <c r="P128" s="24" t="s">
        <v>8</v>
      </c>
      <c r="Q128" s="24" t="s">
        <v>9</v>
      </c>
      <c r="R128" s="25"/>
    </row>
    <row r="129" customFormat="false" ht="14.65" hidden="false" customHeight="false" outlineLevel="0" collapsed="false">
      <c r="I129" s="0" t="str">
        <f aca="false">ADDRESS(I128,2,1)</f>
        <v>$B$23</v>
      </c>
      <c r="J129" s="16" t="n">
        <f aca="true">INDIRECT(I129)</f>
        <v>0.0182986111111111</v>
      </c>
      <c r="K129" s="12" t="n">
        <f aca="false">MDETERM(S129:V132)</f>
        <v>2053863.35413273</v>
      </c>
      <c r="L129" s="12" t="n">
        <f aca="false">K129/K128</f>
        <v>2.35872402790301E-005</v>
      </c>
      <c r="M129" s="16" t="n">
        <f aca="false">J129</f>
        <v>0.0182986111111111</v>
      </c>
      <c r="N129" s="24" t="n">
        <f aca="false">$N$3</f>
        <v>1</v>
      </c>
      <c r="O129" s="24" t="n">
        <f aca="false">$O$3</f>
        <v>16</v>
      </c>
      <c r="P129" s="24" t="n">
        <f aca="false">$P$3</f>
        <v>256</v>
      </c>
      <c r="Q129" s="24" t="n">
        <f aca="false">$Q$3</f>
        <v>4096</v>
      </c>
      <c r="R129" s="25" t="n">
        <f aca="false">S129-S123</f>
        <v>5.78703703703704E-005</v>
      </c>
      <c r="S129" s="26" t="n">
        <f aca="false">M129</f>
        <v>0.0182986111111111</v>
      </c>
      <c r="T129" s="24" t="n">
        <f aca="false">$O$3</f>
        <v>16</v>
      </c>
      <c r="U129" s="24" t="n">
        <f aca="false">$P$3</f>
        <v>256</v>
      </c>
      <c r="V129" s="24" t="n">
        <f aca="false">$Q$3</f>
        <v>4096</v>
      </c>
      <c r="X129" s="24" t="n">
        <f aca="false">$N$3</f>
        <v>1</v>
      </c>
      <c r="Y129" s="16" t="n">
        <f aca="false">S129</f>
        <v>0.0182986111111111</v>
      </c>
      <c r="Z129" s="24" t="n">
        <f aca="false">$P$3</f>
        <v>256</v>
      </c>
      <c r="AA129" s="24" t="n">
        <f aca="false">$Q$3</f>
        <v>4096</v>
      </c>
      <c r="AC129" s="24" t="n">
        <f aca="false">$N$3</f>
        <v>1</v>
      </c>
      <c r="AD129" s="24" t="n">
        <f aca="false">$O$3</f>
        <v>16</v>
      </c>
      <c r="AE129" s="16" t="n">
        <f aca="false">Y129</f>
        <v>0.0182986111111111</v>
      </c>
      <c r="AF129" s="24" t="n">
        <f aca="false">$Q$3</f>
        <v>4096</v>
      </c>
      <c r="AH129" s="24" t="n">
        <f aca="false">$N$3</f>
        <v>1</v>
      </c>
      <c r="AI129" s="24" t="n">
        <f aca="false">$O$3</f>
        <v>16</v>
      </c>
      <c r="AJ129" s="24" t="n">
        <f aca="false">$P$3</f>
        <v>256</v>
      </c>
      <c r="AK129" s="16" t="n">
        <f aca="false">AE129</f>
        <v>0.0182986111111111</v>
      </c>
    </row>
    <row r="130" customFormat="false" ht="14.65" hidden="false" customHeight="false" outlineLevel="0" collapsed="false">
      <c r="I130" s="0" t="str">
        <f aca="false">ADDRESS(I128,3,1)</f>
        <v>$C$23</v>
      </c>
      <c r="J130" s="16" t="n">
        <f aca="true">INDIRECT(I130)</f>
        <v>0.0463310185185185</v>
      </c>
      <c r="K130" s="12" t="n">
        <f aca="false">MDETERM(X129:AA132)</f>
        <v>98561500.3867266</v>
      </c>
      <c r="L130" s="12" t="n">
        <f aca="false">K130/K128</f>
        <v>0.00113191259155851</v>
      </c>
      <c r="M130" s="16" t="n">
        <f aca="false">J130</f>
        <v>0.0463310185185185</v>
      </c>
      <c r="N130" s="24" t="n">
        <f aca="false">$N$4</f>
        <v>1</v>
      </c>
      <c r="O130" s="24" t="n">
        <f aca="false">$O$4</f>
        <v>40</v>
      </c>
      <c r="P130" s="24" t="n">
        <f aca="false">$P$4</f>
        <v>1600</v>
      </c>
      <c r="Q130" s="24" t="n">
        <f aca="false">$Q$4</f>
        <v>64000</v>
      </c>
      <c r="R130" s="25" t="n">
        <f aca="false">S130-S124</f>
        <v>0.000127314814814815</v>
      </c>
      <c r="S130" s="26" t="n">
        <f aca="false">M130</f>
        <v>0.0463310185185185</v>
      </c>
      <c r="T130" s="24" t="n">
        <f aca="false">$O$4</f>
        <v>40</v>
      </c>
      <c r="U130" s="24" t="n">
        <f aca="false">$P$4</f>
        <v>1600</v>
      </c>
      <c r="V130" s="24" t="n">
        <f aca="false">$Q$4</f>
        <v>64000</v>
      </c>
      <c r="X130" s="24" t="n">
        <f aca="false">$N$4</f>
        <v>1</v>
      </c>
      <c r="Y130" s="16" t="n">
        <f aca="false">S130</f>
        <v>0.0463310185185185</v>
      </c>
      <c r="Z130" s="24" t="n">
        <f aca="false">$P$4</f>
        <v>1600</v>
      </c>
      <c r="AA130" s="24" t="n">
        <f aca="false">$Q$4</f>
        <v>64000</v>
      </c>
      <c r="AC130" s="24" t="n">
        <f aca="false">$N$4</f>
        <v>1</v>
      </c>
      <c r="AD130" s="24" t="n">
        <f aca="false">$O$4</f>
        <v>40</v>
      </c>
      <c r="AE130" s="16" t="n">
        <f aca="false">Y130</f>
        <v>0.0463310185185185</v>
      </c>
      <c r="AF130" s="24" t="n">
        <f aca="false">$Q$4</f>
        <v>64000</v>
      </c>
      <c r="AH130" s="24" t="n">
        <f aca="false">$N$4</f>
        <v>1</v>
      </c>
      <c r="AI130" s="24" t="n">
        <f aca="false">$O$4</f>
        <v>40</v>
      </c>
      <c r="AJ130" s="24" t="n">
        <f aca="false">$P$4</f>
        <v>1600</v>
      </c>
      <c r="AK130" s="16" t="n">
        <f aca="false">AE130</f>
        <v>0.0463310185185185</v>
      </c>
    </row>
    <row r="131" customFormat="false" ht="14.65" hidden="false" customHeight="false" outlineLevel="0" collapsed="false">
      <c r="I131" s="0" t="str">
        <f aca="false">ADDRESS(I128,4,1)</f>
        <v>$D$23</v>
      </c>
      <c r="J131" s="16" t="n">
        <f aca="true">INDIRECT(I131)</f>
        <v>0.0947222222222222</v>
      </c>
      <c r="K131" s="12" t="n">
        <f aca="false">MDETERM(AC129:AF132)</f>
        <v>55806.9398941684</v>
      </c>
      <c r="L131" s="12" t="n">
        <f aca="false">K131/K128</f>
        <v>6.40905198426396E-007</v>
      </c>
      <c r="M131" s="16" t="n">
        <f aca="false">J131</f>
        <v>0.0947222222222222</v>
      </c>
      <c r="N131" s="24" t="n">
        <f aca="false">$N$5</f>
        <v>1</v>
      </c>
      <c r="O131" s="24" t="n">
        <f aca="false">$O$5</f>
        <v>80</v>
      </c>
      <c r="P131" s="24" t="n">
        <f aca="false">$P$5</f>
        <v>6400</v>
      </c>
      <c r="Q131" s="24" t="n">
        <f aca="false">$Q$5</f>
        <v>512000</v>
      </c>
      <c r="R131" s="25" t="n">
        <f aca="false">S131-S125</f>
        <v>0.000289351851851852</v>
      </c>
      <c r="S131" s="26" t="n">
        <f aca="false">M131</f>
        <v>0.0947222222222222</v>
      </c>
      <c r="T131" s="24" t="n">
        <f aca="false">$O$5</f>
        <v>80</v>
      </c>
      <c r="U131" s="24" t="n">
        <f aca="false">$P$5</f>
        <v>6400</v>
      </c>
      <c r="V131" s="24" t="n">
        <f aca="false">$Q$5</f>
        <v>512000</v>
      </c>
      <c r="X131" s="24" t="n">
        <f aca="false">$N$5</f>
        <v>1</v>
      </c>
      <c r="Y131" s="16" t="n">
        <f aca="false">S131</f>
        <v>0.0947222222222222</v>
      </c>
      <c r="Z131" s="24" t="n">
        <f aca="false">$P$5</f>
        <v>6400</v>
      </c>
      <c r="AA131" s="24" t="n">
        <f aca="false">$Q$5</f>
        <v>512000</v>
      </c>
      <c r="AC131" s="24" t="n">
        <f aca="false">$N$5</f>
        <v>1</v>
      </c>
      <c r="AD131" s="24" t="n">
        <f aca="false">$O$5</f>
        <v>80</v>
      </c>
      <c r="AE131" s="16" t="n">
        <f aca="false">Y131</f>
        <v>0.0947222222222222</v>
      </c>
      <c r="AF131" s="24" t="n">
        <f aca="false">$Q$5</f>
        <v>512000</v>
      </c>
      <c r="AH131" s="24" t="n">
        <f aca="false">$N$5</f>
        <v>1</v>
      </c>
      <c r="AI131" s="24" t="n">
        <f aca="false">$O$5</f>
        <v>80</v>
      </c>
      <c r="AJ131" s="24" t="n">
        <f aca="false">$P$5</f>
        <v>6400</v>
      </c>
      <c r="AK131" s="16" t="n">
        <f aca="false">AE131</f>
        <v>0.0947222222222222</v>
      </c>
    </row>
    <row r="132" customFormat="false" ht="14.65" hidden="false" customHeight="false" outlineLevel="0" collapsed="false">
      <c r="I132" s="0" t="str">
        <f aca="false">ADDRESS(I128,5,1)</f>
        <v>$E$23</v>
      </c>
      <c r="J132" s="16" t="n">
        <f aca="true">INDIRECT(I132)</f>
        <v>0.199097222222222</v>
      </c>
      <c r="K132" s="12" t="n">
        <f aca="false">MDETERM(AH129:AK132)</f>
        <v>7.45485833332164</v>
      </c>
      <c r="L132" s="12" t="n">
        <f aca="false">K132/K128</f>
        <v>8.56140377597992E-011</v>
      </c>
      <c r="M132" s="16" t="n">
        <f aca="false">J132</f>
        <v>0.199097222222222</v>
      </c>
      <c r="N132" s="24" t="n">
        <f aca="false">$N$6</f>
        <v>1</v>
      </c>
      <c r="O132" s="31" t="n">
        <f aca="false">$O$6</f>
        <v>160.9</v>
      </c>
      <c r="P132" s="24" t="n">
        <f aca="false">$P$6</f>
        <v>25888.81</v>
      </c>
      <c r="Q132" s="24" t="n">
        <f aca="false">$Q$6</f>
        <v>4165509.529</v>
      </c>
      <c r="R132" s="25" t="n">
        <f aca="false">S132-S126</f>
        <v>0.000648148148148148</v>
      </c>
      <c r="S132" s="26" t="n">
        <f aca="false">M132</f>
        <v>0.199097222222222</v>
      </c>
      <c r="T132" s="31" t="n">
        <f aca="false">$O$6</f>
        <v>160.9</v>
      </c>
      <c r="U132" s="24" t="n">
        <f aca="false">$P$6</f>
        <v>25888.81</v>
      </c>
      <c r="V132" s="24" t="n">
        <f aca="false">$Q$6</f>
        <v>4165509.529</v>
      </c>
      <c r="X132" s="24" t="n">
        <f aca="false">$N$6</f>
        <v>1</v>
      </c>
      <c r="Y132" s="16" t="n">
        <f aca="false">S132</f>
        <v>0.199097222222222</v>
      </c>
      <c r="Z132" s="24" t="n">
        <f aca="false">$P$6</f>
        <v>25888.81</v>
      </c>
      <c r="AA132" s="24" t="n">
        <f aca="false">$Q$6</f>
        <v>4165509.529</v>
      </c>
      <c r="AC132" s="24" t="n">
        <f aca="false">$N$6</f>
        <v>1</v>
      </c>
      <c r="AD132" s="31" t="n">
        <f aca="false">$O$6</f>
        <v>160.9</v>
      </c>
      <c r="AE132" s="16" t="n">
        <f aca="false">Y132</f>
        <v>0.199097222222222</v>
      </c>
      <c r="AF132" s="24" t="n">
        <f aca="false">$Q$6</f>
        <v>4165509.529</v>
      </c>
      <c r="AH132" s="24" t="n">
        <f aca="false">$N$6</f>
        <v>1</v>
      </c>
      <c r="AI132" s="31" t="n">
        <f aca="false">$O$6</f>
        <v>160.9</v>
      </c>
      <c r="AJ132" s="24" t="n">
        <f aca="false">$P$6</f>
        <v>25888.81</v>
      </c>
      <c r="AK132" s="16" t="n">
        <f aca="false">AE132</f>
        <v>0.199097222222222</v>
      </c>
    </row>
    <row r="134" customFormat="false" ht="14.65" hidden="false" customHeight="false" outlineLevel="0" collapsed="false">
      <c r="I134" s="12" t="n">
        <f aca="false">I128+1</f>
        <v>24</v>
      </c>
      <c r="J134" s="10" t="n">
        <f aca="false">L135+$F$1*L136+L137*$F$1*$F$1+L138*$F$1*$F$1*$F$1</f>
        <v>0.0956184973033603</v>
      </c>
      <c r="K134" s="12" t="n">
        <f aca="false">MDETERM(N135:Q138)</f>
        <v>87075186831.3602</v>
      </c>
      <c r="N134" s="24" t="s">
        <v>6</v>
      </c>
      <c r="O134" s="24" t="s">
        <v>7</v>
      </c>
      <c r="P134" s="24" t="s">
        <v>8</v>
      </c>
      <c r="Q134" s="24" t="s">
        <v>9</v>
      </c>
      <c r="R134" s="25"/>
    </row>
    <row r="135" customFormat="false" ht="14.65" hidden="false" customHeight="false" outlineLevel="0" collapsed="false">
      <c r="I135" s="0" t="str">
        <f aca="false">ADDRESS(I134,2,1)</f>
        <v>$B$24</v>
      </c>
      <c r="J135" s="16" t="n">
        <f aca="true">INDIRECT(I135)</f>
        <v>0.0183564814814815</v>
      </c>
      <c r="K135" s="12" t="n">
        <f aca="false">MDETERM(S135:V138)</f>
        <v>1306950.78258014</v>
      </c>
      <c r="L135" s="12" t="n">
        <f aca="false">K135/K134</f>
        <v>1.50094513734588E-005</v>
      </c>
      <c r="M135" s="16" t="n">
        <f aca="false">J135</f>
        <v>0.0183564814814815</v>
      </c>
      <c r="N135" s="24" t="n">
        <f aca="false">$N$3</f>
        <v>1</v>
      </c>
      <c r="O135" s="24" t="n">
        <f aca="false">$O$3</f>
        <v>16</v>
      </c>
      <c r="P135" s="24" t="n">
        <f aca="false">$P$3</f>
        <v>256</v>
      </c>
      <c r="Q135" s="24" t="n">
        <f aca="false">$Q$3</f>
        <v>4096</v>
      </c>
      <c r="R135" s="25"/>
      <c r="S135" s="26" t="n">
        <f aca="false">M135</f>
        <v>0.0183564814814815</v>
      </c>
      <c r="T135" s="24" t="n">
        <f aca="false">$O$3</f>
        <v>16</v>
      </c>
      <c r="U135" s="24" t="n">
        <f aca="false">$P$3</f>
        <v>256</v>
      </c>
      <c r="V135" s="24" t="n">
        <f aca="false">$Q$3</f>
        <v>4096</v>
      </c>
      <c r="X135" s="24" t="n">
        <f aca="false">$N$3</f>
        <v>1</v>
      </c>
      <c r="Y135" s="16" t="n">
        <f aca="false">S135</f>
        <v>0.0183564814814815</v>
      </c>
      <c r="Z135" s="24" t="n">
        <f aca="false">$P$3</f>
        <v>256</v>
      </c>
      <c r="AA135" s="24" t="n">
        <f aca="false">$Q$3</f>
        <v>4096</v>
      </c>
      <c r="AC135" s="24" t="n">
        <f aca="false">$N$3</f>
        <v>1</v>
      </c>
      <c r="AD135" s="24" t="n">
        <f aca="false">$O$3</f>
        <v>16</v>
      </c>
      <c r="AE135" s="16" t="n">
        <f aca="false">Y135</f>
        <v>0.0183564814814815</v>
      </c>
      <c r="AF135" s="24" t="n">
        <f aca="false">$Q$3</f>
        <v>4096</v>
      </c>
      <c r="AH135" s="24" t="n">
        <f aca="false">$N$3</f>
        <v>1</v>
      </c>
      <c r="AI135" s="24" t="n">
        <f aca="false">$O$3</f>
        <v>16</v>
      </c>
      <c r="AJ135" s="24" t="n">
        <f aca="false">$P$3</f>
        <v>256</v>
      </c>
      <c r="AK135" s="16" t="n">
        <f aca="false">AE135</f>
        <v>0.0183564814814815</v>
      </c>
    </row>
    <row r="136" customFormat="false" ht="14.65" hidden="false" customHeight="false" outlineLevel="0" collapsed="false">
      <c r="I136" s="0" t="str">
        <f aca="false">ADDRESS(I134,3,1)</f>
        <v>$C$24</v>
      </c>
      <c r="J136" s="16" t="n">
        <f aca="true">INDIRECT(I136)</f>
        <v>0.0464814814814815</v>
      </c>
      <c r="K136" s="12" t="n">
        <f aca="false">MDETERM(X135:AA138)</f>
        <v>98937486.2356622</v>
      </c>
      <c r="L136" s="12" t="n">
        <f aca="false">K136/K134</f>
        <v>0.00113623053634414</v>
      </c>
      <c r="M136" s="16" t="n">
        <f aca="false">J136</f>
        <v>0.0464814814814815</v>
      </c>
      <c r="N136" s="24" t="n">
        <f aca="false">$N$4</f>
        <v>1</v>
      </c>
      <c r="O136" s="24" t="n">
        <f aca="false">$O$4</f>
        <v>40</v>
      </c>
      <c r="P136" s="24" t="n">
        <f aca="false">$P$4</f>
        <v>1600</v>
      </c>
      <c r="Q136" s="24" t="n">
        <f aca="false">$Q$4</f>
        <v>64000</v>
      </c>
      <c r="R136" s="25"/>
      <c r="S136" s="26" t="n">
        <f aca="false">M136</f>
        <v>0.0464814814814815</v>
      </c>
      <c r="T136" s="24" t="n">
        <f aca="false">$O$4</f>
        <v>40</v>
      </c>
      <c r="U136" s="24" t="n">
        <f aca="false">$P$4</f>
        <v>1600</v>
      </c>
      <c r="V136" s="24" t="n">
        <f aca="false">$Q$4</f>
        <v>64000</v>
      </c>
      <c r="X136" s="24" t="n">
        <f aca="false">$N$4</f>
        <v>1</v>
      </c>
      <c r="Y136" s="16" t="n">
        <f aca="false">S136</f>
        <v>0.0464814814814815</v>
      </c>
      <c r="Z136" s="24" t="n">
        <f aca="false">$P$4</f>
        <v>1600</v>
      </c>
      <c r="AA136" s="24" t="n">
        <f aca="false">$Q$4</f>
        <v>64000</v>
      </c>
      <c r="AC136" s="24" t="n">
        <f aca="false">$N$4</f>
        <v>1</v>
      </c>
      <c r="AD136" s="24" t="n">
        <f aca="false">$O$4</f>
        <v>40</v>
      </c>
      <c r="AE136" s="16" t="n">
        <f aca="false">Y136</f>
        <v>0.0464814814814815</v>
      </c>
      <c r="AF136" s="24" t="n">
        <f aca="false">$Q$4</f>
        <v>64000</v>
      </c>
      <c r="AH136" s="24" t="n">
        <f aca="false">$N$4</f>
        <v>1</v>
      </c>
      <c r="AI136" s="24" t="n">
        <f aca="false">$O$4</f>
        <v>40</v>
      </c>
      <c r="AJ136" s="24" t="n">
        <f aca="false">$P$4</f>
        <v>1600</v>
      </c>
      <c r="AK136" s="16" t="n">
        <f aca="false">AE136</f>
        <v>0.0464814814814815</v>
      </c>
    </row>
    <row r="137" customFormat="false" ht="14.65" hidden="false" customHeight="false" outlineLevel="0" collapsed="false">
      <c r="I137" s="0" t="str">
        <f aca="false">ADDRESS(I134,4,1)</f>
        <v>$D$24</v>
      </c>
      <c r="J137" s="16" t="n">
        <f aca="true">INDIRECT(I137)</f>
        <v>0.0950231481481482</v>
      </c>
      <c r="K137" s="12" t="n">
        <f aca="false">MDETERM(AC135:AF138)</f>
        <v>54807.1473822226</v>
      </c>
      <c r="L137" s="12" t="n">
        <f aca="false">K137/K134</f>
        <v>6.29423253358829E-007</v>
      </c>
      <c r="M137" s="16" t="n">
        <f aca="false">J137</f>
        <v>0.0950231481481482</v>
      </c>
      <c r="N137" s="24" t="n">
        <f aca="false">$N$5</f>
        <v>1</v>
      </c>
      <c r="O137" s="24" t="n">
        <f aca="false">$O$5</f>
        <v>80</v>
      </c>
      <c r="P137" s="24" t="n">
        <f aca="false">$P$5</f>
        <v>6400</v>
      </c>
      <c r="Q137" s="24" t="n">
        <f aca="false">$Q$5</f>
        <v>512000</v>
      </c>
      <c r="R137" s="25"/>
      <c r="S137" s="26" t="n">
        <f aca="false">M137</f>
        <v>0.0950231481481482</v>
      </c>
      <c r="T137" s="24" t="n">
        <f aca="false">$O$5</f>
        <v>80</v>
      </c>
      <c r="U137" s="24" t="n">
        <f aca="false">$P$5</f>
        <v>6400</v>
      </c>
      <c r="V137" s="24" t="n">
        <f aca="false">$Q$5</f>
        <v>512000</v>
      </c>
      <c r="X137" s="24" t="n">
        <f aca="false">$N$5</f>
        <v>1</v>
      </c>
      <c r="Y137" s="16" t="n">
        <f aca="false">S137</f>
        <v>0.0950231481481482</v>
      </c>
      <c r="Z137" s="24" t="n">
        <f aca="false">$P$5</f>
        <v>6400</v>
      </c>
      <c r="AA137" s="24" t="n">
        <f aca="false">$Q$5</f>
        <v>512000</v>
      </c>
      <c r="AC137" s="24" t="n">
        <f aca="false">$N$5</f>
        <v>1</v>
      </c>
      <c r="AD137" s="24" t="n">
        <f aca="false">$O$5</f>
        <v>80</v>
      </c>
      <c r="AE137" s="16" t="n">
        <f aca="false">Y137</f>
        <v>0.0950231481481482</v>
      </c>
      <c r="AF137" s="24" t="n">
        <f aca="false">$Q$5</f>
        <v>512000</v>
      </c>
      <c r="AH137" s="24" t="n">
        <f aca="false">$N$5</f>
        <v>1</v>
      </c>
      <c r="AI137" s="24" t="n">
        <f aca="false">$O$5</f>
        <v>80</v>
      </c>
      <c r="AJ137" s="24" t="n">
        <f aca="false">$P$5</f>
        <v>6400</v>
      </c>
      <c r="AK137" s="16" t="n">
        <f aca="false">AE137</f>
        <v>0.0950231481481482</v>
      </c>
    </row>
    <row r="138" customFormat="false" ht="14.65" hidden="false" customHeight="false" outlineLevel="0" collapsed="false">
      <c r="I138" s="0" t="str">
        <f aca="false">ADDRESS(I134,5,1)</f>
        <v>$E$24</v>
      </c>
      <c r="J138" s="16" t="n">
        <f aca="true">INDIRECT(I138)</f>
        <v>0.199791666666667</v>
      </c>
      <c r="K138" s="12" t="n">
        <f aca="false">MDETERM(AH135:AK138)</f>
        <v>13.8413777777829</v>
      </c>
      <c r="L138" s="12" t="n">
        <f aca="false">K138/K134</f>
        <v>1.58958921381239E-010</v>
      </c>
      <c r="M138" s="16" t="n">
        <f aca="false">J138</f>
        <v>0.199791666666667</v>
      </c>
      <c r="N138" s="24" t="n">
        <f aca="false">$N$6</f>
        <v>1</v>
      </c>
      <c r="O138" s="31" t="n">
        <f aca="false">$O$6</f>
        <v>160.9</v>
      </c>
      <c r="P138" s="24" t="n">
        <f aca="false">$P$6</f>
        <v>25888.81</v>
      </c>
      <c r="Q138" s="24" t="n">
        <f aca="false">$Q$6</f>
        <v>4165509.529</v>
      </c>
      <c r="R138" s="25"/>
      <c r="S138" s="26" t="n">
        <f aca="false">M138</f>
        <v>0.199791666666667</v>
      </c>
      <c r="T138" s="31" t="n">
        <f aca="false">$O$6</f>
        <v>160.9</v>
      </c>
      <c r="U138" s="24" t="n">
        <f aca="false">$P$6</f>
        <v>25888.81</v>
      </c>
      <c r="V138" s="24" t="n">
        <f aca="false">$Q$6</f>
        <v>4165509.529</v>
      </c>
      <c r="X138" s="24" t="n">
        <f aca="false">$N$6</f>
        <v>1</v>
      </c>
      <c r="Y138" s="16" t="n">
        <f aca="false">S138</f>
        <v>0.199791666666667</v>
      </c>
      <c r="Z138" s="24" t="n">
        <f aca="false">$P$6</f>
        <v>25888.81</v>
      </c>
      <c r="AA138" s="24" t="n">
        <f aca="false">$Q$6</f>
        <v>4165509.529</v>
      </c>
      <c r="AC138" s="24" t="n">
        <f aca="false">$N$6</f>
        <v>1</v>
      </c>
      <c r="AD138" s="31" t="n">
        <f aca="false">$O$6</f>
        <v>160.9</v>
      </c>
      <c r="AE138" s="16" t="n">
        <f aca="false">Y138</f>
        <v>0.199791666666667</v>
      </c>
      <c r="AF138" s="24" t="n">
        <f aca="false">$Q$6</f>
        <v>4165509.529</v>
      </c>
      <c r="AH138" s="24" t="n">
        <f aca="false">$N$6</f>
        <v>1</v>
      </c>
      <c r="AI138" s="31" t="n">
        <f aca="false">$O$6</f>
        <v>160.9</v>
      </c>
      <c r="AJ138" s="24" t="n">
        <f aca="false">$P$6</f>
        <v>25888.81</v>
      </c>
      <c r="AK138" s="16" t="n">
        <f aca="false">AE138</f>
        <v>0.199791666666667</v>
      </c>
    </row>
    <row r="140" customFormat="false" ht="14.65" hidden="false" customHeight="false" outlineLevel="0" collapsed="false">
      <c r="I140" s="12" t="n">
        <f aca="false">I134+1</f>
        <v>25</v>
      </c>
      <c r="J140" s="10" t="n">
        <f aca="false">L141+$F$1*L142+L143*$F$1*$F$1+L144*$F$1*$F$1*$F$1</f>
        <v>0.0959447939072241</v>
      </c>
      <c r="K140" s="12" t="n">
        <f aca="false">MDETERM(N141:Q144)</f>
        <v>87075186831.3602</v>
      </c>
      <c r="N140" s="24" t="s">
        <v>6</v>
      </c>
      <c r="O140" s="24" t="s">
        <v>7</v>
      </c>
      <c r="P140" s="24" t="s">
        <v>8</v>
      </c>
      <c r="Q140" s="24" t="s">
        <v>9</v>
      </c>
      <c r="R140" s="25"/>
    </row>
    <row r="141" customFormat="false" ht="14.65" hidden="false" customHeight="false" outlineLevel="0" collapsed="false">
      <c r="I141" s="0" t="str">
        <f aca="false">ADDRESS(I140,2,1)</f>
        <v>$B$25</v>
      </c>
      <c r="J141" s="16" t="n">
        <f aca="true">INDIRECT(I141)</f>
        <v>0.0184143518518519</v>
      </c>
      <c r="K141" s="12" t="n">
        <f aca="false">MDETERM(S141:V144)</f>
        <v>1416611.42668385</v>
      </c>
      <c r="L141" s="12" t="n">
        <f aca="false">K141/K140</f>
        <v>1.62688301711879E-005</v>
      </c>
      <c r="M141" s="16" t="n">
        <f aca="false">J141</f>
        <v>0.0184143518518519</v>
      </c>
      <c r="N141" s="24" t="n">
        <f aca="false">$N$3</f>
        <v>1</v>
      </c>
      <c r="O141" s="24" t="n">
        <f aca="false">$O$3</f>
        <v>16</v>
      </c>
      <c r="P141" s="24" t="n">
        <f aca="false">$P$3</f>
        <v>256</v>
      </c>
      <c r="Q141" s="24" t="n">
        <f aca="false">$Q$3</f>
        <v>4096</v>
      </c>
      <c r="R141" s="25"/>
      <c r="S141" s="26" t="n">
        <f aca="false">M141</f>
        <v>0.0184143518518519</v>
      </c>
      <c r="T141" s="24" t="n">
        <f aca="false">$O$3</f>
        <v>16</v>
      </c>
      <c r="U141" s="24" t="n">
        <f aca="false">$P$3</f>
        <v>256</v>
      </c>
      <c r="V141" s="24" t="n">
        <f aca="false">$Q$3</f>
        <v>4096</v>
      </c>
      <c r="X141" s="24" t="n">
        <f aca="false">$N$3</f>
        <v>1</v>
      </c>
      <c r="Y141" s="16" t="n">
        <f aca="false">S141</f>
        <v>0.0184143518518519</v>
      </c>
      <c r="Z141" s="24" t="n">
        <f aca="false">$P$3</f>
        <v>256</v>
      </c>
      <c r="AA141" s="24" t="n">
        <f aca="false">$Q$3</f>
        <v>4096</v>
      </c>
      <c r="AC141" s="24" t="n">
        <f aca="false">$N$3</f>
        <v>1</v>
      </c>
      <c r="AD141" s="24" t="n">
        <f aca="false">$O$3</f>
        <v>16</v>
      </c>
      <c r="AE141" s="16" t="n">
        <f aca="false">Y141</f>
        <v>0.0184143518518519</v>
      </c>
      <c r="AF141" s="24" t="n">
        <f aca="false">$Q$3</f>
        <v>4096</v>
      </c>
      <c r="AH141" s="24" t="n">
        <f aca="false">$N$3</f>
        <v>1</v>
      </c>
      <c r="AI141" s="24" t="n">
        <f aca="false">$O$3</f>
        <v>16</v>
      </c>
      <c r="AJ141" s="24" t="n">
        <f aca="false">$P$3</f>
        <v>256</v>
      </c>
      <c r="AK141" s="16" t="n">
        <f aca="false">AE141</f>
        <v>0.0184143518518519</v>
      </c>
    </row>
    <row r="142" customFormat="false" ht="14.65" hidden="false" customHeight="false" outlineLevel="0" collapsed="false">
      <c r="I142" s="0" t="str">
        <f aca="false">ADDRESS(I140,3,1)</f>
        <v>$C$25</v>
      </c>
      <c r="J142" s="16" t="n">
        <f aca="true">INDIRECT(I142)</f>
        <v>0.0466319444444444</v>
      </c>
      <c r="K142" s="12" t="n">
        <f aca="false">MDETERM(X141:AA144)</f>
        <v>99234113.6046722</v>
      </c>
      <c r="L142" s="12" t="n">
        <f aca="false">K142/K140</f>
        <v>0.00113963710232239</v>
      </c>
      <c r="M142" s="16" t="n">
        <f aca="false">J142</f>
        <v>0.0466319444444444</v>
      </c>
      <c r="N142" s="24" t="n">
        <f aca="false">$N$4</f>
        <v>1</v>
      </c>
      <c r="O142" s="24" t="n">
        <f aca="false">$O$4</f>
        <v>40</v>
      </c>
      <c r="P142" s="24" t="n">
        <f aca="false">$P$4</f>
        <v>1600</v>
      </c>
      <c r="Q142" s="24" t="n">
        <f aca="false">$Q$4</f>
        <v>64000</v>
      </c>
      <c r="R142" s="25"/>
      <c r="S142" s="26" t="n">
        <f aca="false">M142</f>
        <v>0.0466319444444444</v>
      </c>
      <c r="T142" s="24" t="n">
        <f aca="false">$O$4</f>
        <v>40</v>
      </c>
      <c r="U142" s="24" t="n">
        <f aca="false">$P$4</f>
        <v>1600</v>
      </c>
      <c r="V142" s="24" t="n">
        <f aca="false">$Q$4</f>
        <v>64000</v>
      </c>
      <c r="X142" s="24" t="n">
        <f aca="false">$N$4</f>
        <v>1</v>
      </c>
      <c r="Y142" s="16" t="n">
        <f aca="false">S142</f>
        <v>0.0466319444444444</v>
      </c>
      <c r="Z142" s="24" t="n">
        <f aca="false">$P$4</f>
        <v>1600</v>
      </c>
      <c r="AA142" s="24" t="n">
        <f aca="false">$Q$4</f>
        <v>64000</v>
      </c>
      <c r="AC142" s="24" t="n">
        <f aca="false">$N$4</f>
        <v>1</v>
      </c>
      <c r="AD142" s="24" t="n">
        <f aca="false">$O$4</f>
        <v>40</v>
      </c>
      <c r="AE142" s="16" t="n">
        <f aca="false">Y142</f>
        <v>0.0466319444444444</v>
      </c>
      <c r="AF142" s="24" t="n">
        <f aca="false">$Q$4</f>
        <v>64000</v>
      </c>
      <c r="AH142" s="24" t="n">
        <f aca="false">$N$4</f>
        <v>1</v>
      </c>
      <c r="AI142" s="24" t="n">
        <f aca="false">$O$4</f>
        <v>40</v>
      </c>
      <c r="AJ142" s="24" t="n">
        <f aca="false">$P$4</f>
        <v>1600</v>
      </c>
      <c r="AK142" s="16" t="n">
        <f aca="false">AE142</f>
        <v>0.0466319444444444</v>
      </c>
    </row>
    <row r="143" customFormat="false" ht="14.65" hidden="false" customHeight="false" outlineLevel="0" collapsed="false">
      <c r="I143" s="0" t="str">
        <f aca="false">ADDRESS(I140,4,1)</f>
        <v>$D$25</v>
      </c>
      <c r="J143" s="16" t="n">
        <f aca="true">INDIRECT(I143)</f>
        <v>0.0953472222222222</v>
      </c>
      <c r="K143" s="12" t="n">
        <f aca="false">MDETERM(AC141:AF144)</f>
        <v>55531.4788308469</v>
      </c>
      <c r="L143" s="12" t="n">
        <f aca="false">K143/K140</f>
        <v>6.37741713243699E-007</v>
      </c>
      <c r="M143" s="16" t="n">
        <f aca="false">J143</f>
        <v>0.0953472222222222</v>
      </c>
      <c r="N143" s="24" t="n">
        <f aca="false">$N$5</f>
        <v>1</v>
      </c>
      <c r="O143" s="24" t="n">
        <f aca="false">$O$5</f>
        <v>80</v>
      </c>
      <c r="P143" s="24" t="n">
        <f aca="false">$P$5</f>
        <v>6400</v>
      </c>
      <c r="Q143" s="24" t="n">
        <f aca="false">$Q$5</f>
        <v>512000</v>
      </c>
      <c r="R143" s="25"/>
      <c r="S143" s="26" t="n">
        <f aca="false">M143</f>
        <v>0.0953472222222222</v>
      </c>
      <c r="T143" s="24" t="n">
        <f aca="false">$O$5</f>
        <v>80</v>
      </c>
      <c r="U143" s="24" t="n">
        <f aca="false">$P$5</f>
        <v>6400</v>
      </c>
      <c r="V143" s="24" t="n">
        <f aca="false">$Q$5</f>
        <v>512000</v>
      </c>
      <c r="X143" s="24" t="n">
        <f aca="false">$N$5</f>
        <v>1</v>
      </c>
      <c r="Y143" s="16" t="n">
        <f aca="false">S143</f>
        <v>0.0953472222222222</v>
      </c>
      <c r="Z143" s="24" t="n">
        <f aca="false">$P$5</f>
        <v>6400</v>
      </c>
      <c r="AA143" s="24" t="n">
        <f aca="false">$Q$5</f>
        <v>512000</v>
      </c>
      <c r="AC143" s="24" t="n">
        <f aca="false">$N$5</f>
        <v>1</v>
      </c>
      <c r="AD143" s="24" t="n">
        <f aca="false">$O$5</f>
        <v>80</v>
      </c>
      <c r="AE143" s="16" t="n">
        <f aca="false">Y143</f>
        <v>0.0953472222222222</v>
      </c>
      <c r="AF143" s="24" t="n">
        <f aca="false">$Q$5</f>
        <v>512000</v>
      </c>
      <c r="AH143" s="24" t="n">
        <f aca="false">$N$5</f>
        <v>1</v>
      </c>
      <c r="AI143" s="24" t="n">
        <f aca="false">$O$5</f>
        <v>80</v>
      </c>
      <c r="AJ143" s="24" t="n">
        <f aca="false">$P$5</f>
        <v>6400</v>
      </c>
      <c r="AK143" s="16" t="n">
        <f aca="false">AE143</f>
        <v>0.0953472222222222</v>
      </c>
    </row>
    <row r="144" customFormat="false" ht="14.65" hidden="false" customHeight="false" outlineLevel="0" collapsed="false">
      <c r="I144" s="0" t="str">
        <f aca="false">ADDRESS(I140,5,1)</f>
        <v>$E$25</v>
      </c>
      <c r="J144" s="16" t="n">
        <f aca="true">INDIRECT(I144)</f>
        <v>0.200532407407407</v>
      </c>
      <c r="K144" s="12" t="n">
        <f aca="false">MDETERM(AH141:AK144)</f>
        <v>13.3398916666065</v>
      </c>
      <c r="L144" s="12" t="n">
        <f aca="false">K144/K140</f>
        <v>1.5319969042894E-010</v>
      </c>
      <c r="M144" s="16" t="n">
        <f aca="false">J144</f>
        <v>0.200532407407407</v>
      </c>
      <c r="N144" s="24" t="n">
        <f aca="false">$N$6</f>
        <v>1</v>
      </c>
      <c r="O144" s="31" t="n">
        <f aca="false">$O$6</f>
        <v>160.9</v>
      </c>
      <c r="P144" s="24" t="n">
        <f aca="false">$P$6</f>
        <v>25888.81</v>
      </c>
      <c r="Q144" s="24" t="n">
        <f aca="false">$Q$6</f>
        <v>4165509.529</v>
      </c>
      <c r="R144" s="25"/>
      <c r="S144" s="26" t="n">
        <f aca="false">M144</f>
        <v>0.200532407407407</v>
      </c>
      <c r="T144" s="31" t="n">
        <f aca="false">$O$6</f>
        <v>160.9</v>
      </c>
      <c r="U144" s="24" t="n">
        <f aca="false">$P$6</f>
        <v>25888.81</v>
      </c>
      <c r="V144" s="24" t="n">
        <f aca="false">$Q$6</f>
        <v>4165509.529</v>
      </c>
      <c r="X144" s="24" t="n">
        <f aca="false">$N$6</f>
        <v>1</v>
      </c>
      <c r="Y144" s="16" t="n">
        <f aca="false">S144</f>
        <v>0.200532407407407</v>
      </c>
      <c r="Z144" s="24" t="n">
        <f aca="false">$P$6</f>
        <v>25888.81</v>
      </c>
      <c r="AA144" s="24" t="n">
        <f aca="false">$Q$6</f>
        <v>4165509.529</v>
      </c>
      <c r="AC144" s="24" t="n">
        <f aca="false">$N$6</f>
        <v>1</v>
      </c>
      <c r="AD144" s="31" t="n">
        <f aca="false">$O$6</f>
        <v>160.9</v>
      </c>
      <c r="AE144" s="16" t="n">
        <f aca="false">Y144</f>
        <v>0.200532407407407</v>
      </c>
      <c r="AF144" s="24" t="n">
        <f aca="false">$Q$6</f>
        <v>4165509.529</v>
      </c>
      <c r="AH144" s="24" t="n">
        <f aca="false">$N$6</f>
        <v>1</v>
      </c>
      <c r="AI144" s="31" t="n">
        <f aca="false">$O$6</f>
        <v>160.9</v>
      </c>
      <c r="AJ144" s="24" t="n">
        <f aca="false">$P$6</f>
        <v>25888.81</v>
      </c>
      <c r="AK144" s="16" t="n">
        <f aca="false">AE144</f>
        <v>0.200532407407407</v>
      </c>
    </row>
    <row r="146" customFormat="false" ht="14.65" hidden="false" customHeight="false" outlineLevel="0" collapsed="false">
      <c r="I146" s="12" t="n">
        <f aca="false">I140+1</f>
        <v>26</v>
      </c>
      <c r="J146" s="10" t="n">
        <f aca="false">L147+$F$1*L148+L149*$F$1*$F$1+L150*$F$1*$F$1*$F$1</f>
        <v>0.0962826140212197</v>
      </c>
      <c r="K146" s="12" t="n">
        <f aca="false">MDETERM(N147:Q150)</f>
        <v>87075186831.3602</v>
      </c>
      <c r="N146" s="24" t="s">
        <v>6</v>
      </c>
      <c r="O146" s="24" t="s">
        <v>7</v>
      </c>
      <c r="P146" s="24" t="s">
        <v>8</v>
      </c>
      <c r="Q146" s="24" t="s">
        <v>9</v>
      </c>
      <c r="R146" s="25"/>
    </row>
    <row r="147" customFormat="false" ht="14.65" hidden="false" customHeight="false" outlineLevel="0" collapsed="false">
      <c r="I147" s="0" t="str">
        <f aca="false">ADDRESS(I146,2,1)</f>
        <v>$B$26</v>
      </c>
      <c r="J147" s="16" t="n">
        <f aca="true">INDIRECT(I147)</f>
        <v>0.0184722222222222</v>
      </c>
      <c r="K147" s="12" t="n">
        <f aca="false">MDETERM(S147:V150)</f>
        <v>93404.7642625207</v>
      </c>
      <c r="L147" s="12" t="n">
        <f aca="false">K147/K146</f>
        <v>1.07269094286779E-006</v>
      </c>
      <c r="M147" s="16" t="n">
        <f aca="false">J147</f>
        <v>0.0184722222222222</v>
      </c>
      <c r="N147" s="24" t="n">
        <f aca="false">$N$3</f>
        <v>1</v>
      </c>
      <c r="O147" s="24" t="n">
        <f aca="false">$O$3</f>
        <v>16</v>
      </c>
      <c r="P147" s="24" t="n">
        <f aca="false">$P$3</f>
        <v>256</v>
      </c>
      <c r="Q147" s="24" t="n">
        <f aca="false">$Q$3</f>
        <v>4096</v>
      </c>
      <c r="R147" s="25"/>
      <c r="S147" s="26" t="n">
        <f aca="false">M147</f>
        <v>0.0184722222222222</v>
      </c>
      <c r="T147" s="24" t="n">
        <f aca="false">$O$3</f>
        <v>16</v>
      </c>
      <c r="U147" s="24" t="n">
        <f aca="false">$P$3</f>
        <v>256</v>
      </c>
      <c r="V147" s="24" t="n">
        <f aca="false">$Q$3</f>
        <v>4096</v>
      </c>
      <c r="X147" s="24" t="n">
        <f aca="false">$N$3</f>
        <v>1</v>
      </c>
      <c r="Y147" s="16" t="n">
        <f aca="false">S147</f>
        <v>0.0184722222222222</v>
      </c>
      <c r="Z147" s="24" t="n">
        <f aca="false">$P$3</f>
        <v>256</v>
      </c>
      <c r="AA147" s="24" t="n">
        <f aca="false">$Q$3</f>
        <v>4096</v>
      </c>
      <c r="AC147" s="24" t="n">
        <f aca="false">$N$3</f>
        <v>1</v>
      </c>
      <c r="AD147" s="24" t="n">
        <f aca="false">$O$3</f>
        <v>16</v>
      </c>
      <c r="AE147" s="16" t="n">
        <f aca="false">Y147</f>
        <v>0.0184722222222222</v>
      </c>
      <c r="AF147" s="24" t="n">
        <f aca="false">$Q$3</f>
        <v>4096</v>
      </c>
      <c r="AH147" s="24" t="n">
        <f aca="false">$N$3</f>
        <v>1</v>
      </c>
      <c r="AI147" s="24" t="n">
        <f aca="false">$O$3</f>
        <v>16</v>
      </c>
      <c r="AJ147" s="24" t="n">
        <f aca="false">$P$3</f>
        <v>256</v>
      </c>
      <c r="AK147" s="16" t="n">
        <f aca="false">AE147</f>
        <v>0.0184722222222222</v>
      </c>
    </row>
    <row r="148" customFormat="false" ht="14.65" hidden="false" customHeight="false" outlineLevel="0" collapsed="false">
      <c r="I148" s="0" t="str">
        <f aca="false">ADDRESS(I146,3,1)</f>
        <v>$C$26</v>
      </c>
      <c r="J148" s="16" t="n">
        <f aca="true">INDIRECT(I148)</f>
        <v>0.0467939814814815</v>
      </c>
      <c r="K148" s="12" t="n">
        <f aca="false">MDETERM(X147:AA150)</f>
        <v>99643583.3030735</v>
      </c>
      <c r="L148" s="12" t="n">
        <f aca="false">K148/K146</f>
        <v>0.00114433958661558</v>
      </c>
      <c r="M148" s="16" t="n">
        <f aca="false">J148</f>
        <v>0.0467939814814815</v>
      </c>
      <c r="N148" s="24" t="n">
        <f aca="false">$N$4</f>
        <v>1</v>
      </c>
      <c r="O148" s="24" t="n">
        <f aca="false">$O$4</f>
        <v>40</v>
      </c>
      <c r="P148" s="24" t="n">
        <f aca="false">$P$4</f>
        <v>1600</v>
      </c>
      <c r="Q148" s="24" t="n">
        <f aca="false">$Q$4</f>
        <v>64000</v>
      </c>
      <c r="R148" s="25"/>
      <c r="S148" s="26" t="n">
        <f aca="false">M148</f>
        <v>0.0467939814814815</v>
      </c>
      <c r="T148" s="24" t="n">
        <f aca="false">$O$4</f>
        <v>40</v>
      </c>
      <c r="U148" s="24" t="n">
        <f aca="false">$P$4</f>
        <v>1600</v>
      </c>
      <c r="V148" s="24" t="n">
        <f aca="false">$Q$4</f>
        <v>64000</v>
      </c>
      <c r="X148" s="24" t="n">
        <f aca="false">$N$4</f>
        <v>1</v>
      </c>
      <c r="Y148" s="16" t="n">
        <f aca="false">S148</f>
        <v>0.0467939814814815</v>
      </c>
      <c r="Z148" s="24" t="n">
        <f aca="false">$P$4</f>
        <v>1600</v>
      </c>
      <c r="AA148" s="24" t="n">
        <f aca="false">$Q$4</f>
        <v>64000</v>
      </c>
      <c r="AC148" s="24" t="n">
        <f aca="false">$N$4</f>
        <v>1</v>
      </c>
      <c r="AD148" s="24" t="n">
        <f aca="false">$O$4</f>
        <v>40</v>
      </c>
      <c r="AE148" s="16" t="n">
        <f aca="false">Y148</f>
        <v>0.0467939814814815</v>
      </c>
      <c r="AF148" s="24" t="n">
        <f aca="false">$Q$4</f>
        <v>64000</v>
      </c>
      <c r="AH148" s="24" t="n">
        <f aca="false">$N$4</f>
        <v>1</v>
      </c>
      <c r="AI148" s="24" t="n">
        <f aca="false">$O$4</f>
        <v>40</v>
      </c>
      <c r="AJ148" s="24" t="n">
        <f aca="false">$P$4</f>
        <v>1600</v>
      </c>
      <c r="AK148" s="16" t="n">
        <f aca="false">AE148</f>
        <v>0.0467939814814815</v>
      </c>
    </row>
    <row r="149" customFormat="false" ht="14.65" hidden="false" customHeight="false" outlineLevel="0" collapsed="false">
      <c r="I149" s="0" t="str">
        <f aca="false">ADDRESS(I146,4,1)</f>
        <v>$D$26</v>
      </c>
      <c r="J149" s="16" t="n">
        <f aca="true">INDIRECT(I149)</f>
        <v>0.0956828703703704</v>
      </c>
      <c r="K149" s="12" t="n">
        <f aca="false">MDETERM(AC147:AF150)</f>
        <v>54693.7188308345</v>
      </c>
      <c r="L149" s="12" t="n">
        <f aca="false">K149/K146</f>
        <v>6.28120602678242E-007</v>
      </c>
      <c r="M149" s="16" t="n">
        <f aca="false">J149</f>
        <v>0.0956828703703704</v>
      </c>
      <c r="N149" s="24" t="n">
        <f aca="false">$N$5</f>
        <v>1</v>
      </c>
      <c r="O149" s="24" t="n">
        <f aca="false">$O$5</f>
        <v>80</v>
      </c>
      <c r="P149" s="24" t="n">
        <f aca="false">$P$5</f>
        <v>6400</v>
      </c>
      <c r="Q149" s="24" t="n">
        <f aca="false">$Q$5</f>
        <v>512000</v>
      </c>
      <c r="R149" s="25"/>
      <c r="S149" s="26" t="n">
        <f aca="false">M149</f>
        <v>0.0956828703703704</v>
      </c>
      <c r="T149" s="24" t="n">
        <f aca="false">$O$5</f>
        <v>80</v>
      </c>
      <c r="U149" s="24" t="n">
        <f aca="false">$P$5</f>
        <v>6400</v>
      </c>
      <c r="V149" s="24" t="n">
        <f aca="false">$Q$5</f>
        <v>512000</v>
      </c>
      <c r="X149" s="24" t="n">
        <f aca="false">$N$5</f>
        <v>1</v>
      </c>
      <c r="Y149" s="16" t="n">
        <f aca="false">S149</f>
        <v>0.0956828703703704</v>
      </c>
      <c r="Z149" s="24" t="n">
        <f aca="false">$P$5</f>
        <v>6400</v>
      </c>
      <c r="AA149" s="24" t="n">
        <f aca="false">$Q$5</f>
        <v>512000</v>
      </c>
      <c r="AC149" s="24" t="n">
        <f aca="false">$N$5</f>
        <v>1</v>
      </c>
      <c r="AD149" s="24" t="n">
        <f aca="false">$O$5</f>
        <v>80</v>
      </c>
      <c r="AE149" s="16" t="n">
        <f aca="false">Y149</f>
        <v>0.0956828703703704</v>
      </c>
      <c r="AF149" s="24" t="n">
        <f aca="false">$Q$5</f>
        <v>512000</v>
      </c>
      <c r="AH149" s="24" t="n">
        <f aca="false">$N$5</f>
        <v>1</v>
      </c>
      <c r="AI149" s="24" t="n">
        <f aca="false">$O$5</f>
        <v>80</v>
      </c>
      <c r="AJ149" s="24" t="n">
        <f aca="false">$P$5</f>
        <v>6400</v>
      </c>
      <c r="AK149" s="16" t="n">
        <f aca="false">AE149</f>
        <v>0.0956828703703704</v>
      </c>
    </row>
    <row r="150" customFormat="false" ht="14.65" hidden="false" customHeight="false" outlineLevel="0" collapsed="false">
      <c r="I150" s="0" t="str">
        <f aca="false">ADDRESS(I146,5,1)</f>
        <v>$E$26</v>
      </c>
      <c r="J150" s="16" t="n">
        <f aca="true">INDIRECT(I150)</f>
        <v>0.201319444444444</v>
      </c>
      <c r="K150" s="12" t="n">
        <f aca="false">MDETERM(AH147:AK150)</f>
        <v>19.499891666647</v>
      </c>
      <c r="L150" s="12" t="n">
        <f aca="false">K150/K146</f>
        <v>2.23943150468488E-010</v>
      </c>
      <c r="M150" s="16" t="n">
        <f aca="false">J150</f>
        <v>0.201319444444444</v>
      </c>
      <c r="N150" s="24" t="n">
        <f aca="false">$N$6</f>
        <v>1</v>
      </c>
      <c r="O150" s="31" t="n">
        <f aca="false">$O$6</f>
        <v>160.9</v>
      </c>
      <c r="P150" s="24" t="n">
        <f aca="false">$P$6</f>
        <v>25888.81</v>
      </c>
      <c r="Q150" s="24" t="n">
        <f aca="false">$Q$6</f>
        <v>4165509.529</v>
      </c>
      <c r="R150" s="25"/>
      <c r="S150" s="26" t="n">
        <f aca="false">M150</f>
        <v>0.201319444444444</v>
      </c>
      <c r="T150" s="31" t="n">
        <f aca="false">$O$6</f>
        <v>160.9</v>
      </c>
      <c r="U150" s="24" t="n">
        <f aca="false">$P$6</f>
        <v>25888.81</v>
      </c>
      <c r="V150" s="24" t="n">
        <f aca="false">$Q$6</f>
        <v>4165509.529</v>
      </c>
      <c r="X150" s="24" t="n">
        <f aca="false">$N$6</f>
        <v>1</v>
      </c>
      <c r="Y150" s="16" t="n">
        <f aca="false">S150</f>
        <v>0.201319444444444</v>
      </c>
      <c r="Z150" s="24" t="n">
        <f aca="false">$P$6</f>
        <v>25888.81</v>
      </c>
      <c r="AA150" s="24" t="n">
        <f aca="false">$Q$6</f>
        <v>4165509.529</v>
      </c>
      <c r="AC150" s="24" t="n">
        <f aca="false">$N$6</f>
        <v>1</v>
      </c>
      <c r="AD150" s="31" t="n">
        <f aca="false">$O$6</f>
        <v>160.9</v>
      </c>
      <c r="AE150" s="16" t="n">
        <f aca="false">Y150</f>
        <v>0.201319444444444</v>
      </c>
      <c r="AF150" s="24" t="n">
        <f aca="false">$Q$6</f>
        <v>4165509.529</v>
      </c>
      <c r="AH150" s="24" t="n">
        <f aca="false">$N$6</f>
        <v>1</v>
      </c>
      <c r="AI150" s="31" t="n">
        <f aca="false">$O$6</f>
        <v>160.9</v>
      </c>
      <c r="AJ150" s="24" t="n">
        <f aca="false">$P$6</f>
        <v>25888.81</v>
      </c>
      <c r="AK150" s="16" t="n">
        <f aca="false">AE150</f>
        <v>0.201319444444444</v>
      </c>
    </row>
    <row r="152" customFormat="false" ht="14.65" hidden="false" customHeight="false" outlineLevel="0" collapsed="false">
      <c r="I152" s="12" t="n">
        <f aca="false">I146+1</f>
        <v>27</v>
      </c>
      <c r="J152" s="10" t="n">
        <f aca="false">L153+$F$1*L154+L155*$F$1*$F$1+L156*$F$1*$F$1*$F$1</f>
        <v>0.0966440281391735</v>
      </c>
      <c r="K152" s="12" t="n">
        <f aca="false">MDETERM(N153:Q156)</f>
        <v>87075186831.3602</v>
      </c>
      <c r="N152" s="24" t="s">
        <v>6</v>
      </c>
      <c r="O152" s="24" t="s">
        <v>7</v>
      </c>
      <c r="P152" s="24" t="s">
        <v>8</v>
      </c>
      <c r="Q152" s="24" t="s">
        <v>9</v>
      </c>
      <c r="R152" s="25"/>
    </row>
    <row r="153" customFormat="false" ht="14.65" hidden="false" customHeight="false" outlineLevel="0" collapsed="false">
      <c r="I153" s="0" t="str">
        <f aca="false">ADDRESS(I152,2,1)</f>
        <v>$B$27</v>
      </c>
      <c r="J153" s="16" t="n">
        <f aca="true">INDIRECT(I153)</f>
        <v>0.0185416666666667</v>
      </c>
      <c r="K153" s="12" t="n">
        <f aca="false">MDETERM(S153:V156)</f>
        <v>1921817.73085404</v>
      </c>
      <c r="L153" s="12" t="n">
        <f aca="false">K153/K152</f>
        <v>2.20707850397847E-005</v>
      </c>
      <c r="M153" s="16" t="n">
        <f aca="false">J153</f>
        <v>0.0185416666666667</v>
      </c>
      <c r="N153" s="24" t="n">
        <f aca="false">$N$3</f>
        <v>1</v>
      </c>
      <c r="O153" s="24" t="n">
        <f aca="false">$O$3</f>
        <v>16</v>
      </c>
      <c r="P153" s="24" t="n">
        <f aca="false">$P$3</f>
        <v>256</v>
      </c>
      <c r="Q153" s="24" t="n">
        <f aca="false">$Q$3</f>
        <v>4096</v>
      </c>
      <c r="R153" s="25"/>
      <c r="S153" s="26" t="n">
        <f aca="false">M153</f>
        <v>0.0185416666666667</v>
      </c>
      <c r="T153" s="24" t="n">
        <f aca="false">$O$3</f>
        <v>16</v>
      </c>
      <c r="U153" s="24" t="n">
        <f aca="false">$P$3</f>
        <v>256</v>
      </c>
      <c r="V153" s="24" t="n">
        <f aca="false">$Q$3</f>
        <v>4096</v>
      </c>
      <c r="X153" s="24" t="n">
        <f aca="false">$N$3</f>
        <v>1</v>
      </c>
      <c r="Y153" s="16" t="n">
        <f aca="false">S153</f>
        <v>0.0185416666666667</v>
      </c>
      <c r="Z153" s="24" t="n">
        <f aca="false">$P$3</f>
        <v>256</v>
      </c>
      <c r="AA153" s="24" t="n">
        <f aca="false">$Q$3</f>
        <v>4096</v>
      </c>
      <c r="AC153" s="24" t="n">
        <f aca="false">$N$3</f>
        <v>1</v>
      </c>
      <c r="AD153" s="24" t="n">
        <f aca="false">$O$3</f>
        <v>16</v>
      </c>
      <c r="AE153" s="16" t="n">
        <f aca="false">Y153</f>
        <v>0.0185416666666667</v>
      </c>
      <c r="AF153" s="24" t="n">
        <f aca="false">$Q$3</f>
        <v>4096</v>
      </c>
      <c r="AH153" s="24" t="n">
        <f aca="false">$N$3</f>
        <v>1</v>
      </c>
      <c r="AI153" s="24" t="n">
        <f aca="false">$O$3</f>
        <v>16</v>
      </c>
      <c r="AJ153" s="24" t="n">
        <f aca="false">$P$3</f>
        <v>256</v>
      </c>
      <c r="AK153" s="16" t="n">
        <f aca="false">AE153</f>
        <v>0.0185416666666667</v>
      </c>
    </row>
    <row r="154" customFormat="false" ht="14.65" hidden="false" customHeight="false" outlineLevel="0" collapsed="false">
      <c r="I154" s="0" t="str">
        <f aca="false">ADDRESS(I152,3,1)</f>
        <v>$C$27</v>
      </c>
      <c r="J154" s="16" t="n">
        <f aca="true">INDIRECT(I154)</f>
        <v>0.0469560185185185</v>
      </c>
      <c r="K154" s="12" t="n">
        <f aca="false">MDETERM(X153:AA156)</f>
        <v>99875415.7477151</v>
      </c>
      <c r="L154" s="12" t="n">
        <f aca="false">K154/K152</f>
        <v>0.0011470020264343</v>
      </c>
      <c r="M154" s="16" t="n">
        <f aca="false">J154</f>
        <v>0.0469560185185185</v>
      </c>
      <c r="N154" s="24" t="n">
        <f aca="false">$N$4</f>
        <v>1</v>
      </c>
      <c r="O154" s="24" t="n">
        <f aca="false">$O$4</f>
        <v>40</v>
      </c>
      <c r="P154" s="24" t="n">
        <f aca="false">$P$4</f>
        <v>1600</v>
      </c>
      <c r="Q154" s="24" t="n">
        <f aca="false">$Q$4</f>
        <v>64000</v>
      </c>
      <c r="R154" s="25"/>
      <c r="S154" s="26" t="n">
        <f aca="false">M154</f>
        <v>0.0469560185185185</v>
      </c>
      <c r="T154" s="24" t="n">
        <f aca="false">$O$4</f>
        <v>40</v>
      </c>
      <c r="U154" s="24" t="n">
        <f aca="false">$P$4</f>
        <v>1600</v>
      </c>
      <c r="V154" s="24" t="n">
        <f aca="false">$Q$4</f>
        <v>64000</v>
      </c>
      <c r="X154" s="24" t="n">
        <f aca="false">$N$4</f>
        <v>1</v>
      </c>
      <c r="Y154" s="16" t="n">
        <f aca="false">S154</f>
        <v>0.0469560185185185</v>
      </c>
      <c r="Z154" s="24" t="n">
        <f aca="false">$P$4</f>
        <v>1600</v>
      </c>
      <c r="AA154" s="24" t="n">
        <f aca="false">$Q$4</f>
        <v>64000</v>
      </c>
      <c r="AC154" s="24" t="n">
        <f aca="false">$N$4</f>
        <v>1</v>
      </c>
      <c r="AD154" s="24" t="n">
        <f aca="false">$O$4</f>
        <v>40</v>
      </c>
      <c r="AE154" s="16" t="n">
        <f aca="false">Y154</f>
        <v>0.0469560185185185</v>
      </c>
      <c r="AF154" s="24" t="n">
        <f aca="false">$Q$4</f>
        <v>64000</v>
      </c>
      <c r="AH154" s="24" t="n">
        <f aca="false">$N$4</f>
        <v>1</v>
      </c>
      <c r="AI154" s="24" t="n">
        <f aca="false">$O$4</f>
        <v>40</v>
      </c>
      <c r="AJ154" s="24" t="n">
        <f aca="false">$P$4</f>
        <v>1600</v>
      </c>
      <c r="AK154" s="16" t="n">
        <f aca="false">AE154</f>
        <v>0.0469560185185185</v>
      </c>
    </row>
    <row r="155" customFormat="false" ht="14.65" hidden="false" customHeight="false" outlineLevel="0" collapsed="false">
      <c r="I155" s="0" t="str">
        <f aca="false">ADDRESS(I152,4,1)</f>
        <v>$D$27</v>
      </c>
      <c r="J155" s="16" t="n">
        <f aca="true">INDIRECT(I155)</f>
        <v>0.0960416666666667</v>
      </c>
      <c r="K155" s="12" t="n">
        <f aca="false">MDETERM(AC153:AF156)</f>
        <v>56755.3297955634</v>
      </c>
      <c r="L155" s="12" t="n">
        <f aca="false">K155/K152</f>
        <v>6.5179681905802E-007</v>
      </c>
      <c r="M155" s="16" t="n">
        <f aca="false">J155</f>
        <v>0.0960416666666667</v>
      </c>
      <c r="N155" s="24" t="n">
        <f aca="false">$N$5</f>
        <v>1</v>
      </c>
      <c r="O155" s="24" t="n">
        <f aca="false">$O$5</f>
        <v>80</v>
      </c>
      <c r="P155" s="24" t="n">
        <f aca="false">$P$5</f>
        <v>6400</v>
      </c>
      <c r="Q155" s="24" t="n">
        <f aca="false">$Q$5</f>
        <v>512000</v>
      </c>
      <c r="R155" s="25"/>
      <c r="S155" s="26" t="n">
        <f aca="false">M155</f>
        <v>0.0960416666666667</v>
      </c>
      <c r="T155" s="24" t="n">
        <f aca="false">$O$5</f>
        <v>80</v>
      </c>
      <c r="U155" s="24" t="n">
        <f aca="false">$P$5</f>
        <v>6400</v>
      </c>
      <c r="V155" s="24" t="n">
        <f aca="false">$Q$5</f>
        <v>512000</v>
      </c>
      <c r="X155" s="24" t="n">
        <f aca="false">$N$5</f>
        <v>1</v>
      </c>
      <c r="Y155" s="16" t="n">
        <f aca="false">S155</f>
        <v>0.0960416666666667</v>
      </c>
      <c r="Z155" s="24" t="n">
        <f aca="false">$P$5</f>
        <v>6400</v>
      </c>
      <c r="AA155" s="24" t="n">
        <f aca="false">$Q$5</f>
        <v>512000</v>
      </c>
      <c r="AC155" s="24" t="n">
        <f aca="false">$N$5</f>
        <v>1</v>
      </c>
      <c r="AD155" s="24" t="n">
        <f aca="false">$O$5</f>
        <v>80</v>
      </c>
      <c r="AE155" s="16" t="n">
        <f aca="false">Y155</f>
        <v>0.0960416666666667</v>
      </c>
      <c r="AF155" s="24" t="n">
        <f aca="false">$Q$5</f>
        <v>512000</v>
      </c>
      <c r="AH155" s="24" t="n">
        <f aca="false">$N$5</f>
        <v>1</v>
      </c>
      <c r="AI155" s="24" t="n">
        <f aca="false">$O$5</f>
        <v>80</v>
      </c>
      <c r="AJ155" s="24" t="n">
        <f aca="false">$P$5</f>
        <v>6400</v>
      </c>
      <c r="AK155" s="16" t="n">
        <f aca="false">AE155</f>
        <v>0.0960416666666667</v>
      </c>
    </row>
    <row r="156" customFormat="false" ht="14.65" hidden="false" customHeight="false" outlineLevel="0" collapsed="false">
      <c r="I156" s="0" t="str">
        <f aca="false">ADDRESS(I152,5,1)</f>
        <v>$E$27</v>
      </c>
      <c r="J156" s="16" t="n">
        <f aca="true">INDIRECT(I156)</f>
        <v>0.202164351851852</v>
      </c>
      <c r="K156" s="12" t="n">
        <f aca="false">MDETERM(AH153:AK156)</f>
        <v>14.9548444444184</v>
      </c>
      <c r="L156" s="12" t="n">
        <f aca="false">K156/K152</f>
        <v>1.71746337718248E-010</v>
      </c>
      <c r="M156" s="16" t="n">
        <f aca="false">J156</f>
        <v>0.202164351851852</v>
      </c>
      <c r="N156" s="24" t="n">
        <f aca="false">$N$6</f>
        <v>1</v>
      </c>
      <c r="O156" s="31" t="n">
        <f aca="false">$O$6</f>
        <v>160.9</v>
      </c>
      <c r="P156" s="24" t="n">
        <f aca="false">$P$6</f>
        <v>25888.81</v>
      </c>
      <c r="Q156" s="24" t="n">
        <f aca="false">$Q$6</f>
        <v>4165509.529</v>
      </c>
      <c r="R156" s="25"/>
      <c r="S156" s="26" t="n">
        <f aca="false">M156</f>
        <v>0.202164351851852</v>
      </c>
      <c r="T156" s="31" t="n">
        <f aca="false">$O$6</f>
        <v>160.9</v>
      </c>
      <c r="U156" s="24" t="n">
        <f aca="false">$P$6</f>
        <v>25888.81</v>
      </c>
      <c r="V156" s="24" t="n">
        <f aca="false">$Q$6</f>
        <v>4165509.529</v>
      </c>
      <c r="X156" s="24" t="n">
        <f aca="false">$N$6</f>
        <v>1</v>
      </c>
      <c r="Y156" s="16" t="n">
        <f aca="false">S156</f>
        <v>0.202164351851852</v>
      </c>
      <c r="Z156" s="24" t="n">
        <f aca="false">$P$6</f>
        <v>25888.81</v>
      </c>
      <c r="AA156" s="24" t="n">
        <f aca="false">$Q$6</f>
        <v>4165509.529</v>
      </c>
      <c r="AC156" s="24" t="n">
        <f aca="false">$N$6</f>
        <v>1</v>
      </c>
      <c r="AD156" s="31" t="n">
        <f aca="false">$O$6</f>
        <v>160.9</v>
      </c>
      <c r="AE156" s="16" t="n">
        <f aca="false">Y156</f>
        <v>0.202164351851852</v>
      </c>
      <c r="AF156" s="24" t="n">
        <f aca="false">$Q$6</f>
        <v>4165509.529</v>
      </c>
      <c r="AH156" s="24" t="n">
        <f aca="false">$N$6</f>
        <v>1</v>
      </c>
      <c r="AI156" s="31" t="n">
        <f aca="false">$O$6</f>
        <v>160.9</v>
      </c>
      <c r="AJ156" s="24" t="n">
        <f aca="false">$P$6</f>
        <v>25888.81</v>
      </c>
      <c r="AK156" s="16" t="n">
        <f aca="false">AE156</f>
        <v>0.202164351851852</v>
      </c>
    </row>
    <row r="158" customFormat="false" ht="14.65" hidden="false" customHeight="false" outlineLevel="0" collapsed="false">
      <c r="I158" s="12" t="n">
        <f aca="false">I152+1</f>
        <v>28</v>
      </c>
      <c r="J158" s="10" t="n">
        <f aca="false">L159+$F$1*L160+L161*$F$1*$F$1+L162*$F$1*$F$1*$F$1</f>
        <v>0.0970283568594655</v>
      </c>
      <c r="K158" s="12" t="n">
        <f aca="false">MDETERM(N159:Q162)</f>
        <v>87075186831.3602</v>
      </c>
      <c r="N158" s="24" t="s">
        <v>6</v>
      </c>
      <c r="O158" s="24" t="s">
        <v>7</v>
      </c>
      <c r="P158" s="24" t="s">
        <v>8</v>
      </c>
      <c r="Q158" s="24" t="s">
        <v>9</v>
      </c>
      <c r="R158" s="25"/>
    </row>
    <row r="159" customFormat="false" ht="14.65" hidden="false" customHeight="false" outlineLevel="0" collapsed="false">
      <c r="I159" s="0" t="str">
        <f aca="false">ADDRESS(I158,2,1)</f>
        <v>$B$28</v>
      </c>
      <c r="J159" s="16" t="n">
        <f aca="true">INDIRECT(I159)</f>
        <v>0.018599537037037</v>
      </c>
      <c r="K159" s="12" t="n">
        <f aca="false">MDETERM(S159:V162)</f>
        <v>-1264914.77333911</v>
      </c>
      <c r="L159" s="12" t="n">
        <f aca="false">K159/K158</f>
        <v>-1.45266960585326E-005</v>
      </c>
      <c r="M159" s="16" t="n">
        <f aca="false">J159</f>
        <v>0.018599537037037</v>
      </c>
      <c r="N159" s="24" t="n">
        <f aca="false">$N$3</f>
        <v>1</v>
      </c>
      <c r="O159" s="24" t="n">
        <f aca="false">$O$3</f>
        <v>16</v>
      </c>
      <c r="P159" s="24" t="n">
        <f aca="false">$P$3</f>
        <v>256</v>
      </c>
      <c r="Q159" s="24" t="n">
        <f aca="false">$Q$3</f>
        <v>4096</v>
      </c>
      <c r="R159" s="25"/>
      <c r="S159" s="26" t="n">
        <f aca="false">M159</f>
        <v>0.018599537037037</v>
      </c>
      <c r="T159" s="24" t="n">
        <f aca="false">$O$3</f>
        <v>16</v>
      </c>
      <c r="U159" s="24" t="n">
        <f aca="false">$P$3</f>
        <v>256</v>
      </c>
      <c r="V159" s="24" t="n">
        <f aca="false">$Q$3</f>
        <v>4096</v>
      </c>
      <c r="X159" s="24" t="n">
        <f aca="false">$N$3</f>
        <v>1</v>
      </c>
      <c r="Y159" s="16" t="n">
        <f aca="false">S159</f>
        <v>0.018599537037037</v>
      </c>
      <c r="Z159" s="24" t="n">
        <f aca="false">$P$3</f>
        <v>256</v>
      </c>
      <c r="AA159" s="24" t="n">
        <f aca="false">$Q$3</f>
        <v>4096</v>
      </c>
      <c r="AC159" s="24" t="n">
        <f aca="false">$N$3</f>
        <v>1</v>
      </c>
      <c r="AD159" s="24" t="n">
        <f aca="false">$O$3</f>
        <v>16</v>
      </c>
      <c r="AE159" s="16" t="n">
        <f aca="false">Y159</f>
        <v>0.018599537037037</v>
      </c>
      <c r="AF159" s="24" t="n">
        <f aca="false">$Q$3</f>
        <v>4096</v>
      </c>
      <c r="AH159" s="24" t="n">
        <f aca="false">$N$3</f>
        <v>1</v>
      </c>
      <c r="AI159" s="24" t="n">
        <f aca="false">$O$3</f>
        <v>16</v>
      </c>
      <c r="AJ159" s="24" t="n">
        <f aca="false">$P$3</f>
        <v>256</v>
      </c>
      <c r="AK159" s="16" t="n">
        <f aca="false">AE159</f>
        <v>0.018599537037037</v>
      </c>
    </row>
    <row r="160" customFormat="false" ht="14.65" hidden="false" customHeight="false" outlineLevel="0" collapsed="false">
      <c r="I160" s="0" t="str">
        <f aca="false">ADDRESS(I158,3,1)</f>
        <v>$C$28</v>
      </c>
      <c r="J160" s="16" t="n">
        <f aca="true">INDIRECT(I160)</f>
        <v>0.0471412037037037</v>
      </c>
      <c r="K160" s="12" t="n">
        <f aca="false">MDETERM(X159:AA162)</f>
        <v>100416648.069414</v>
      </c>
      <c r="L160" s="12" t="n">
        <f aca="false">K160/K158</f>
        <v>0.00115321771590214</v>
      </c>
      <c r="M160" s="16" t="n">
        <f aca="false">J160</f>
        <v>0.0471412037037037</v>
      </c>
      <c r="N160" s="24" t="n">
        <f aca="false">$N$4</f>
        <v>1</v>
      </c>
      <c r="O160" s="24" t="n">
        <f aca="false">$O$4</f>
        <v>40</v>
      </c>
      <c r="P160" s="24" t="n">
        <f aca="false">$P$4</f>
        <v>1600</v>
      </c>
      <c r="Q160" s="24" t="n">
        <f aca="false">$Q$4</f>
        <v>64000</v>
      </c>
      <c r="R160" s="25"/>
      <c r="S160" s="26" t="n">
        <f aca="false">M160</f>
        <v>0.0471412037037037</v>
      </c>
      <c r="T160" s="24" t="n">
        <f aca="false">$O$4</f>
        <v>40</v>
      </c>
      <c r="U160" s="24" t="n">
        <f aca="false">$P$4</f>
        <v>1600</v>
      </c>
      <c r="V160" s="24" t="n">
        <f aca="false">$Q$4</f>
        <v>64000</v>
      </c>
      <c r="X160" s="24" t="n">
        <f aca="false">$N$4</f>
        <v>1</v>
      </c>
      <c r="Y160" s="16" t="n">
        <f aca="false">S160</f>
        <v>0.0471412037037037</v>
      </c>
      <c r="Z160" s="24" t="n">
        <f aca="false">$P$4</f>
        <v>1600</v>
      </c>
      <c r="AA160" s="24" t="n">
        <f aca="false">$Q$4</f>
        <v>64000</v>
      </c>
      <c r="AC160" s="24" t="n">
        <f aca="false">$N$4</f>
        <v>1</v>
      </c>
      <c r="AD160" s="24" t="n">
        <f aca="false">$O$4</f>
        <v>40</v>
      </c>
      <c r="AE160" s="16" t="n">
        <f aca="false">Y160</f>
        <v>0.0471412037037037</v>
      </c>
      <c r="AF160" s="24" t="n">
        <f aca="false">$Q$4</f>
        <v>64000</v>
      </c>
      <c r="AH160" s="24" t="n">
        <f aca="false">$N$4</f>
        <v>1</v>
      </c>
      <c r="AI160" s="24" t="n">
        <f aca="false">$O$4</f>
        <v>40</v>
      </c>
      <c r="AJ160" s="24" t="n">
        <f aca="false">$P$4</f>
        <v>1600</v>
      </c>
      <c r="AK160" s="16" t="n">
        <f aca="false">AE160</f>
        <v>0.0471412037037037</v>
      </c>
    </row>
    <row r="161" customFormat="false" ht="14.65" hidden="false" customHeight="false" outlineLevel="0" collapsed="false">
      <c r="I161" s="0" t="str">
        <f aca="false">ADDRESS(I158,4,1)</f>
        <v>$D$28</v>
      </c>
      <c r="J161" s="16" t="n">
        <f aca="true">INDIRECT(I161)</f>
        <v>0.0964236111111111</v>
      </c>
      <c r="K161" s="12" t="n">
        <f aca="false">MDETERM(AC159:AF162)</f>
        <v>54904.3553033332</v>
      </c>
      <c r="L161" s="12" t="n">
        <f aca="false">K161/K158</f>
        <v>6.30539621002103E-007</v>
      </c>
      <c r="M161" s="16" t="n">
        <f aca="false">J161</f>
        <v>0.0964236111111111</v>
      </c>
      <c r="N161" s="24" t="n">
        <f aca="false">$N$5</f>
        <v>1</v>
      </c>
      <c r="O161" s="24" t="n">
        <f aca="false">$O$5</f>
        <v>80</v>
      </c>
      <c r="P161" s="24" t="n">
        <f aca="false">$P$5</f>
        <v>6400</v>
      </c>
      <c r="Q161" s="24" t="n">
        <f aca="false">$Q$5</f>
        <v>512000</v>
      </c>
      <c r="R161" s="25"/>
      <c r="S161" s="26" t="n">
        <f aca="false">M161</f>
        <v>0.0964236111111111</v>
      </c>
      <c r="T161" s="24" t="n">
        <f aca="false">$O$5</f>
        <v>80</v>
      </c>
      <c r="U161" s="24" t="n">
        <f aca="false">$P$5</f>
        <v>6400</v>
      </c>
      <c r="V161" s="24" t="n">
        <f aca="false">$Q$5</f>
        <v>512000</v>
      </c>
      <c r="X161" s="24" t="n">
        <f aca="false">$N$5</f>
        <v>1</v>
      </c>
      <c r="Y161" s="16" t="n">
        <f aca="false">S161</f>
        <v>0.0964236111111111</v>
      </c>
      <c r="Z161" s="24" t="n">
        <f aca="false">$P$5</f>
        <v>6400</v>
      </c>
      <c r="AA161" s="24" t="n">
        <f aca="false">$Q$5</f>
        <v>512000</v>
      </c>
      <c r="AC161" s="24" t="n">
        <f aca="false">$N$5</f>
        <v>1</v>
      </c>
      <c r="AD161" s="24" t="n">
        <f aca="false">$O$5</f>
        <v>80</v>
      </c>
      <c r="AE161" s="16" t="n">
        <f aca="false">Y161</f>
        <v>0.0964236111111111</v>
      </c>
      <c r="AF161" s="24" t="n">
        <f aca="false">$Q$5</f>
        <v>512000</v>
      </c>
      <c r="AH161" s="24" t="n">
        <f aca="false">$N$5</f>
        <v>1</v>
      </c>
      <c r="AI161" s="24" t="n">
        <f aca="false">$O$5</f>
        <v>80</v>
      </c>
      <c r="AJ161" s="24" t="n">
        <f aca="false">$P$5</f>
        <v>6400</v>
      </c>
      <c r="AK161" s="16" t="n">
        <f aca="false">AE161</f>
        <v>0.0964236111111111</v>
      </c>
    </row>
    <row r="162" customFormat="false" ht="14.65" hidden="false" customHeight="false" outlineLevel="0" collapsed="false">
      <c r="I162" s="0" t="str">
        <f aca="false">ADDRESS(I158,5,1)</f>
        <v>$E$28</v>
      </c>
      <c r="J162" s="16" t="n">
        <f aca="true">INDIRECT(I162)</f>
        <v>0.203043981481481</v>
      </c>
      <c r="K162" s="12" t="n">
        <f aca="false">MDETERM(AH159:AK162)</f>
        <v>24.7053666666524</v>
      </c>
      <c r="L162" s="12" t="n">
        <f aca="false">K162/K158</f>
        <v>2.83724532391755E-010</v>
      </c>
      <c r="M162" s="16" t="n">
        <f aca="false">J162</f>
        <v>0.203043981481481</v>
      </c>
      <c r="N162" s="24" t="n">
        <f aca="false">$N$6</f>
        <v>1</v>
      </c>
      <c r="O162" s="31" t="n">
        <f aca="false">$O$6</f>
        <v>160.9</v>
      </c>
      <c r="P162" s="24" t="n">
        <f aca="false">$P$6</f>
        <v>25888.81</v>
      </c>
      <c r="Q162" s="24" t="n">
        <f aca="false">$Q$6</f>
        <v>4165509.529</v>
      </c>
      <c r="R162" s="25"/>
      <c r="S162" s="26" t="n">
        <f aca="false">M162</f>
        <v>0.203043981481481</v>
      </c>
      <c r="T162" s="31" t="n">
        <f aca="false">$O$6</f>
        <v>160.9</v>
      </c>
      <c r="U162" s="24" t="n">
        <f aca="false">$P$6</f>
        <v>25888.81</v>
      </c>
      <c r="V162" s="24" t="n">
        <f aca="false">$Q$6</f>
        <v>4165509.529</v>
      </c>
      <c r="X162" s="24" t="n">
        <f aca="false">$N$6</f>
        <v>1</v>
      </c>
      <c r="Y162" s="16" t="n">
        <f aca="false">S162</f>
        <v>0.203043981481481</v>
      </c>
      <c r="Z162" s="24" t="n">
        <f aca="false">$P$6</f>
        <v>25888.81</v>
      </c>
      <c r="AA162" s="24" t="n">
        <f aca="false">$Q$6</f>
        <v>4165509.529</v>
      </c>
      <c r="AC162" s="24" t="n">
        <f aca="false">$N$6</f>
        <v>1</v>
      </c>
      <c r="AD162" s="31" t="n">
        <f aca="false">$O$6</f>
        <v>160.9</v>
      </c>
      <c r="AE162" s="16" t="n">
        <f aca="false">Y162</f>
        <v>0.203043981481481</v>
      </c>
      <c r="AF162" s="24" t="n">
        <f aca="false">$Q$6</f>
        <v>4165509.529</v>
      </c>
      <c r="AH162" s="24" t="n">
        <f aca="false">$N$6</f>
        <v>1</v>
      </c>
      <c r="AI162" s="31" t="n">
        <f aca="false">$O$6</f>
        <v>160.9</v>
      </c>
      <c r="AJ162" s="24" t="n">
        <f aca="false">$P$6</f>
        <v>25888.81</v>
      </c>
      <c r="AK162" s="16" t="n">
        <f aca="false">AE162</f>
        <v>0.203043981481481</v>
      </c>
    </row>
    <row r="164" customFormat="false" ht="14.65" hidden="false" customHeight="false" outlineLevel="0" collapsed="false">
      <c r="I164" s="12" t="n">
        <f aca="false">I158+1</f>
        <v>29</v>
      </c>
      <c r="J164" s="10" t="n">
        <f aca="false">L165+$F$1*L166+L167*$F$1*$F$1+L168*$F$1*$F$1*$F$1</f>
        <v>0.0974363608429018</v>
      </c>
      <c r="K164" s="12" t="n">
        <f aca="false">MDETERM(N165:Q168)</f>
        <v>87075186831.3602</v>
      </c>
      <c r="N164" s="24" t="s">
        <v>6</v>
      </c>
      <c r="O164" s="24" t="s">
        <v>7</v>
      </c>
      <c r="P164" s="24" t="s">
        <v>8</v>
      </c>
      <c r="Q164" s="24" t="s">
        <v>9</v>
      </c>
      <c r="R164" s="25"/>
    </row>
    <row r="165" customFormat="false" ht="14.65" hidden="false" customHeight="false" outlineLevel="0" collapsed="false">
      <c r="I165" s="0" t="str">
        <f aca="false">ADDRESS(I164,2,1)</f>
        <v>$B$29</v>
      </c>
      <c r="J165" s="16" t="n">
        <f aca="true">INDIRECT(I165)</f>
        <v>0.0186805555555556</v>
      </c>
      <c r="K165" s="12" t="n">
        <f aca="false">MDETERM(S165:V168)</f>
        <v>1031427.65369728</v>
      </c>
      <c r="L165" s="12" t="n">
        <f aca="false">K165/K164</f>
        <v>1.1845253409503E-005</v>
      </c>
      <c r="M165" s="16" t="n">
        <f aca="false">J165</f>
        <v>0.0186805555555556</v>
      </c>
      <c r="N165" s="24" t="n">
        <f aca="false">$N$3</f>
        <v>1</v>
      </c>
      <c r="O165" s="24" t="n">
        <f aca="false">$O$3</f>
        <v>16</v>
      </c>
      <c r="P165" s="24" t="n">
        <f aca="false">$P$3</f>
        <v>256</v>
      </c>
      <c r="Q165" s="24" t="n">
        <f aca="false">$Q$3</f>
        <v>4096</v>
      </c>
      <c r="R165" s="25"/>
      <c r="S165" s="26" t="n">
        <f aca="false">M165</f>
        <v>0.0186805555555556</v>
      </c>
      <c r="T165" s="24" t="n">
        <f aca="false">$O$3</f>
        <v>16</v>
      </c>
      <c r="U165" s="24" t="n">
        <f aca="false">$P$3</f>
        <v>256</v>
      </c>
      <c r="V165" s="24" t="n">
        <f aca="false">$Q$3</f>
        <v>4096</v>
      </c>
      <c r="X165" s="24" t="n">
        <f aca="false">$N$3</f>
        <v>1</v>
      </c>
      <c r="Y165" s="16" t="n">
        <f aca="false">S165</f>
        <v>0.0186805555555556</v>
      </c>
      <c r="Z165" s="24" t="n">
        <f aca="false">$P$3</f>
        <v>256</v>
      </c>
      <c r="AA165" s="24" t="n">
        <f aca="false">$Q$3</f>
        <v>4096</v>
      </c>
      <c r="AC165" s="24" t="n">
        <f aca="false">$N$3</f>
        <v>1</v>
      </c>
      <c r="AD165" s="24" t="n">
        <f aca="false">$O$3</f>
        <v>16</v>
      </c>
      <c r="AE165" s="16" t="n">
        <f aca="false">Y165</f>
        <v>0.0186805555555556</v>
      </c>
      <c r="AF165" s="24" t="n">
        <f aca="false">$Q$3</f>
        <v>4096</v>
      </c>
      <c r="AH165" s="24" t="n">
        <f aca="false">$N$3</f>
        <v>1</v>
      </c>
      <c r="AI165" s="24" t="n">
        <f aca="false">$O$3</f>
        <v>16</v>
      </c>
      <c r="AJ165" s="24" t="n">
        <f aca="false">$P$3</f>
        <v>256</v>
      </c>
      <c r="AK165" s="16" t="n">
        <f aca="false">AE165</f>
        <v>0.0186805555555556</v>
      </c>
    </row>
    <row r="166" customFormat="false" ht="14.65" hidden="false" customHeight="false" outlineLevel="0" collapsed="false">
      <c r="I166" s="0" t="str">
        <f aca="false">ADDRESS(I164,3,1)</f>
        <v>$C$29</v>
      </c>
      <c r="J166" s="16" t="n">
        <f aca="true">INDIRECT(I166)</f>
        <v>0.0473263888888889</v>
      </c>
      <c r="K166" s="12" t="n">
        <f aca="false">MDETERM(X165:AA168)</f>
        <v>100678323.474631</v>
      </c>
      <c r="L166" s="12" t="n">
        <f aca="false">K166/K164</f>
        <v>0.00115622288206646</v>
      </c>
      <c r="M166" s="16" t="n">
        <f aca="false">J166</f>
        <v>0.0473263888888889</v>
      </c>
      <c r="N166" s="24" t="n">
        <f aca="false">$N$4</f>
        <v>1</v>
      </c>
      <c r="O166" s="24" t="n">
        <f aca="false">$O$4</f>
        <v>40</v>
      </c>
      <c r="P166" s="24" t="n">
        <f aca="false">$P$4</f>
        <v>1600</v>
      </c>
      <c r="Q166" s="24" t="n">
        <f aca="false">$Q$4</f>
        <v>64000</v>
      </c>
      <c r="R166" s="25"/>
      <c r="S166" s="26" t="n">
        <f aca="false">M166</f>
        <v>0.0473263888888889</v>
      </c>
      <c r="T166" s="24" t="n">
        <f aca="false">$O$4</f>
        <v>40</v>
      </c>
      <c r="U166" s="24" t="n">
        <f aca="false">$P$4</f>
        <v>1600</v>
      </c>
      <c r="V166" s="24" t="n">
        <f aca="false">$Q$4</f>
        <v>64000</v>
      </c>
      <c r="X166" s="24" t="n">
        <f aca="false">$N$4</f>
        <v>1</v>
      </c>
      <c r="Y166" s="16" t="n">
        <f aca="false">S166</f>
        <v>0.0473263888888889</v>
      </c>
      <c r="Z166" s="24" t="n">
        <f aca="false">$P$4</f>
        <v>1600</v>
      </c>
      <c r="AA166" s="24" t="n">
        <f aca="false">$Q$4</f>
        <v>64000</v>
      </c>
      <c r="AC166" s="24" t="n">
        <f aca="false">$N$4</f>
        <v>1</v>
      </c>
      <c r="AD166" s="24" t="n">
        <f aca="false">$O$4</f>
        <v>40</v>
      </c>
      <c r="AE166" s="16" t="n">
        <f aca="false">Y166</f>
        <v>0.0473263888888889</v>
      </c>
      <c r="AF166" s="24" t="n">
        <f aca="false">$Q$4</f>
        <v>64000</v>
      </c>
      <c r="AH166" s="24" t="n">
        <f aca="false">$N$4</f>
        <v>1</v>
      </c>
      <c r="AI166" s="24" t="n">
        <f aca="false">$O$4</f>
        <v>40</v>
      </c>
      <c r="AJ166" s="24" t="n">
        <f aca="false">$P$4</f>
        <v>1600</v>
      </c>
      <c r="AK166" s="16" t="n">
        <f aca="false">AE166</f>
        <v>0.0473263888888889</v>
      </c>
    </row>
    <row r="167" customFormat="false" ht="14.65" hidden="false" customHeight="false" outlineLevel="0" collapsed="false">
      <c r="I167" s="0" t="str">
        <f aca="false">ADDRESS(I164,4,1)</f>
        <v>$D$29</v>
      </c>
      <c r="J167" s="16" t="n">
        <f aca="true">INDIRECT(I167)</f>
        <v>0.0968287037037037</v>
      </c>
      <c r="K167" s="12" t="n">
        <f aca="false">MDETERM(AC165:AF168)</f>
        <v>57224.7098911171</v>
      </c>
      <c r="L167" s="12" t="n">
        <f aca="false">K167/K164</f>
        <v>6.57187333998433E-007</v>
      </c>
      <c r="M167" s="16" t="n">
        <f aca="false">J167</f>
        <v>0.0968287037037037</v>
      </c>
      <c r="N167" s="24" t="n">
        <f aca="false">$N$5</f>
        <v>1</v>
      </c>
      <c r="O167" s="24" t="n">
        <f aca="false">$O$5</f>
        <v>80</v>
      </c>
      <c r="P167" s="24" t="n">
        <f aca="false">$P$5</f>
        <v>6400</v>
      </c>
      <c r="Q167" s="24" t="n">
        <f aca="false">$Q$5</f>
        <v>512000</v>
      </c>
      <c r="R167" s="25"/>
      <c r="S167" s="26" t="n">
        <f aca="false">M167</f>
        <v>0.0968287037037037</v>
      </c>
      <c r="T167" s="24" t="n">
        <f aca="false">$O$5</f>
        <v>80</v>
      </c>
      <c r="U167" s="24" t="n">
        <f aca="false">$P$5</f>
        <v>6400</v>
      </c>
      <c r="V167" s="24" t="n">
        <f aca="false">$Q$5</f>
        <v>512000</v>
      </c>
      <c r="X167" s="24" t="n">
        <f aca="false">$N$5</f>
        <v>1</v>
      </c>
      <c r="Y167" s="16" t="n">
        <f aca="false">S167</f>
        <v>0.0968287037037037</v>
      </c>
      <c r="Z167" s="24" t="n">
        <f aca="false">$P$5</f>
        <v>6400</v>
      </c>
      <c r="AA167" s="24" t="n">
        <f aca="false">$Q$5</f>
        <v>512000</v>
      </c>
      <c r="AC167" s="24" t="n">
        <f aca="false">$N$5</f>
        <v>1</v>
      </c>
      <c r="AD167" s="24" t="n">
        <f aca="false">$O$5</f>
        <v>80</v>
      </c>
      <c r="AE167" s="16" t="n">
        <f aca="false">Y167</f>
        <v>0.0968287037037037</v>
      </c>
      <c r="AF167" s="24" t="n">
        <f aca="false">$Q$5</f>
        <v>512000</v>
      </c>
      <c r="AH167" s="24" t="n">
        <f aca="false">$N$5</f>
        <v>1</v>
      </c>
      <c r="AI167" s="24" t="n">
        <f aca="false">$O$5</f>
        <v>80</v>
      </c>
      <c r="AJ167" s="24" t="n">
        <f aca="false">$P$5</f>
        <v>6400</v>
      </c>
      <c r="AK167" s="16" t="n">
        <f aca="false">AE167</f>
        <v>0.0968287037037037</v>
      </c>
    </row>
    <row r="168" customFormat="false" ht="14.65" hidden="false" customHeight="false" outlineLevel="0" collapsed="false">
      <c r="I168" s="0" t="str">
        <f aca="false">ADDRESS(I164,5,1)</f>
        <v>$E$29</v>
      </c>
      <c r="J168" s="16" t="n">
        <f aca="true">INDIRECT(I168)</f>
        <v>0.203981481481481</v>
      </c>
      <c r="K168" s="12" t="n">
        <f aca="false">MDETERM(AH165:AK168)</f>
        <v>19.2226888888549</v>
      </c>
      <c r="L168" s="12" t="n">
        <f aca="false">K168/K164</f>
        <v>2.20759662865654E-010</v>
      </c>
      <c r="M168" s="16" t="n">
        <f aca="false">J168</f>
        <v>0.203981481481481</v>
      </c>
      <c r="N168" s="24" t="n">
        <f aca="false">$N$6</f>
        <v>1</v>
      </c>
      <c r="O168" s="31" t="n">
        <f aca="false">$O$6</f>
        <v>160.9</v>
      </c>
      <c r="P168" s="24" t="n">
        <f aca="false">$P$6</f>
        <v>25888.81</v>
      </c>
      <c r="Q168" s="24" t="n">
        <f aca="false">$Q$6</f>
        <v>4165509.529</v>
      </c>
      <c r="R168" s="25"/>
      <c r="S168" s="26" t="n">
        <f aca="false">M168</f>
        <v>0.203981481481481</v>
      </c>
      <c r="T168" s="31" t="n">
        <f aca="false">$O$6</f>
        <v>160.9</v>
      </c>
      <c r="U168" s="24" t="n">
        <f aca="false">$P$6</f>
        <v>25888.81</v>
      </c>
      <c r="V168" s="24" t="n">
        <f aca="false">$Q$6</f>
        <v>4165509.529</v>
      </c>
      <c r="X168" s="24" t="n">
        <f aca="false">$N$6</f>
        <v>1</v>
      </c>
      <c r="Y168" s="16" t="n">
        <f aca="false">S168</f>
        <v>0.203981481481481</v>
      </c>
      <c r="Z168" s="24" t="n">
        <f aca="false">$P$6</f>
        <v>25888.81</v>
      </c>
      <c r="AA168" s="24" t="n">
        <f aca="false">$Q$6</f>
        <v>4165509.529</v>
      </c>
      <c r="AC168" s="24" t="n">
        <f aca="false">$N$6</f>
        <v>1</v>
      </c>
      <c r="AD168" s="31" t="n">
        <f aca="false">$O$6</f>
        <v>160.9</v>
      </c>
      <c r="AE168" s="16" t="n">
        <f aca="false">Y168</f>
        <v>0.203981481481481</v>
      </c>
      <c r="AF168" s="24" t="n">
        <f aca="false">$Q$6</f>
        <v>4165509.529</v>
      </c>
      <c r="AH168" s="24" t="n">
        <f aca="false">$N$6</f>
        <v>1</v>
      </c>
      <c r="AI168" s="31" t="n">
        <f aca="false">$O$6</f>
        <v>160.9</v>
      </c>
      <c r="AJ168" s="24" t="n">
        <f aca="false">$P$6</f>
        <v>25888.81</v>
      </c>
      <c r="AK168" s="16" t="n">
        <f aca="false">AE168</f>
        <v>0.203981481481481</v>
      </c>
    </row>
    <row r="170" customFormat="false" ht="14.65" hidden="false" customHeight="false" outlineLevel="0" collapsed="false">
      <c r="I170" s="12" t="n">
        <f aca="false">I164+1</f>
        <v>30</v>
      </c>
      <c r="J170" s="10" t="n">
        <f aca="false">L171+$F$1*L172+L173*$F$1*$F$1+L174*$F$1*$F$1*$F$1</f>
        <v>0.0978675276385529</v>
      </c>
      <c r="K170" s="12" t="n">
        <f aca="false">MDETERM(N171:Q174)</f>
        <v>87075186831.3602</v>
      </c>
      <c r="N170" s="24" t="s">
        <v>6</v>
      </c>
      <c r="O170" s="24" t="s">
        <v>7</v>
      </c>
      <c r="P170" s="24" t="s">
        <v>8</v>
      </c>
      <c r="Q170" s="24" t="s">
        <v>9</v>
      </c>
      <c r="R170" s="25"/>
    </row>
    <row r="171" customFormat="false" ht="14.65" hidden="false" customHeight="false" outlineLevel="0" collapsed="false">
      <c r="I171" s="0" t="str">
        <f aca="false">ADDRESS(I170,2,1)</f>
        <v>$B$30</v>
      </c>
      <c r="J171" s="16" t="n">
        <f aca="true">INDIRECT(I171)</f>
        <v>0.01875</v>
      </c>
      <c r="K171" s="12" t="n">
        <f aca="false">MDETERM(S171:V174)</f>
        <v>100960.746478517</v>
      </c>
      <c r="L171" s="12" t="n">
        <f aca="false">K171/K170</f>
        <v>1.15946632045762E-006</v>
      </c>
      <c r="M171" s="16" t="n">
        <f aca="false">J171</f>
        <v>0.01875</v>
      </c>
      <c r="N171" s="24" t="n">
        <f aca="false">$N$3</f>
        <v>1</v>
      </c>
      <c r="O171" s="24" t="n">
        <f aca="false">$O$3</f>
        <v>16</v>
      </c>
      <c r="P171" s="24" t="n">
        <f aca="false">$P$3</f>
        <v>256</v>
      </c>
      <c r="Q171" s="24" t="n">
        <f aca="false">$Q$3</f>
        <v>4096</v>
      </c>
      <c r="R171" s="25"/>
      <c r="S171" s="26" t="n">
        <f aca="false">M171</f>
        <v>0.01875</v>
      </c>
      <c r="T171" s="24" t="n">
        <f aca="false">$O$3</f>
        <v>16</v>
      </c>
      <c r="U171" s="24" t="n">
        <f aca="false">$P$3</f>
        <v>256</v>
      </c>
      <c r="V171" s="24" t="n">
        <f aca="false">$Q$3</f>
        <v>4096</v>
      </c>
      <c r="X171" s="24" t="n">
        <f aca="false">$N$3</f>
        <v>1</v>
      </c>
      <c r="Y171" s="16" t="n">
        <f aca="false">S171</f>
        <v>0.01875</v>
      </c>
      <c r="Z171" s="24" t="n">
        <f aca="false">$P$3</f>
        <v>256</v>
      </c>
      <c r="AA171" s="24" t="n">
        <f aca="false">$Q$3</f>
        <v>4096</v>
      </c>
      <c r="AC171" s="24" t="n">
        <f aca="false">$N$3</f>
        <v>1</v>
      </c>
      <c r="AD171" s="24" t="n">
        <f aca="false">$O$3</f>
        <v>16</v>
      </c>
      <c r="AE171" s="16" t="n">
        <f aca="false">Y171</f>
        <v>0.01875</v>
      </c>
      <c r="AF171" s="24" t="n">
        <f aca="false">$Q$3</f>
        <v>4096</v>
      </c>
      <c r="AH171" s="24" t="n">
        <f aca="false">$N$3</f>
        <v>1</v>
      </c>
      <c r="AI171" s="24" t="n">
        <f aca="false">$O$3</f>
        <v>16</v>
      </c>
      <c r="AJ171" s="24" t="n">
        <f aca="false">$P$3</f>
        <v>256</v>
      </c>
      <c r="AK171" s="16" t="n">
        <f aca="false">AE171</f>
        <v>0.01875</v>
      </c>
    </row>
    <row r="172" customFormat="false" ht="14.65" hidden="false" customHeight="false" outlineLevel="0" collapsed="false">
      <c r="I172" s="0" t="str">
        <f aca="false">ADDRESS(I170,3,1)</f>
        <v>$C$30</v>
      </c>
      <c r="J172" s="16" t="n">
        <f aca="true">INDIRECT(I172)</f>
        <v>0.0475231481481482</v>
      </c>
      <c r="K172" s="12" t="n">
        <f aca="false">MDETERM(X171:AA174)</f>
        <v>101104158.965332</v>
      </c>
      <c r="L172" s="12" t="n">
        <f aca="false">K172/K170</f>
        <v>0.00116111331648523</v>
      </c>
      <c r="M172" s="16" t="n">
        <f aca="false">J172</f>
        <v>0.0475231481481482</v>
      </c>
      <c r="N172" s="24" t="n">
        <f aca="false">$N$4</f>
        <v>1</v>
      </c>
      <c r="O172" s="24" t="n">
        <f aca="false">$O$4</f>
        <v>40</v>
      </c>
      <c r="P172" s="24" t="n">
        <f aca="false">$P$4</f>
        <v>1600</v>
      </c>
      <c r="Q172" s="24" t="n">
        <f aca="false">$Q$4</f>
        <v>64000</v>
      </c>
      <c r="R172" s="25"/>
      <c r="S172" s="26" t="n">
        <f aca="false">M172</f>
        <v>0.0475231481481482</v>
      </c>
      <c r="T172" s="24" t="n">
        <f aca="false">$O$4</f>
        <v>40</v>
      </c>
      <c r="U172" s="24" t="n">
        <f aca="false">$P$4</f>
        <v>1600</v>
      </c>
      <c r="V172" s="24" t="n">
        <f aca="false">$Q$4</f>
        <v>64000</v>
      </c>
      <c r="X172" s="24" t="n">
        <f aca="false">$N$4</f>
        <v>1</v>
      </c>
      <c r="Y172" s="16" t="n">
        <f aca="false">S172</f>
        <v>0.0475231481481482</v>
      </c>
      <c r="Z172" s="24" t="n">
        <f aca="false">$P$4</f>
        <v>1600</v>
      </c>
      <c r="AA172" s="24" t="n">
        <f aca="false">$Q$4</f>
        <v>64000</v>
      </c>
      <c r="AC172" s="24" t="n">
        <f aca="false">$N$4</f>
        <v>1</v>
      </c>
      <c r="AD172" s="24" t="n">
        <f aca="false">$O$4</f>
        <v>40</v>
      </c>
      <c r="AE172" s="16" t="n">
        <f aca="false">Y172</f>
        <v>0.0475231481481482</v>
      </c>
      <c r="AF172" s="24" t="n">
        <f aca="false">$Q$4</f>
        <v>64000</v>
      </c>
      <c r="AH172" s="24" t="n">
        <f aca="false">$N$4</f>
        <v>1</v>
      </c>
      <c r="AI172" s="24" t="n">
        <f aca="false">$O$4</f>
        <v>40</v>
      </c>
      <c r="AJ172" s="24" t="n">
        <f aca="false">$P$4</f>
        <v>1600</v>
      </c>
      <c r="AK172" s="16" t="n">
        <f aca="false">AE172</f>
        <v>0.0475231481481482</v>
      </c>
    </row>
    <row r="173" customFormat="false" ht="14.65" hidden="false" customHeight="false" outlineLevel="0" collapsed="false">
      <c r="I173" s="0" t="str">
        <f aca="false">ADDRESS(I170,4,1)</f>
        <v>$D$30</v>
      </c>
      <c r="J173" s="16" t="n">
        <f aca="true">INDIRECT(I173)</f>
        <v>0.0972569444444444</v>
      </c>
      <c r="K173" s="12" t="n">
        <f aca="false">MDETERM(AC171:AF174)</f>
        <v>57863.210228595</v>
      </c>
      <c r="L173" s="12" t="n">
        <f aca="false">K173/K170</f>
        <v>6.64520081256438E-007</v>
      </c>
      <c r="M173" s="16" t="n">
        <f aca="false">J173</f>
        <v>0.0972569444444444</v>
      </c>
      <c r="N173" s="24" t="n">
        <f aca="false">$N$5</f>
        <v>1</v>
      </c>
      <c r="O173" s="24" t="n">
        <f aca="false">$O$5</f>
        <v>80</v>
      </c>
      <c r="P173" s="24" t="n">
        <f aca="false">$P$5</f>
        <v>6400</v>
      </c>
      <c r="Q173" s="24" t="n">
        <f aca="false">$Q$5</f>
        <v>512000</v>
      </c>
      <c r="R173" s="25"/>
      <c r="S173" s="26" t="n">
        <f aca="false">M173</f>
        <v>0.0972569444444444</v>
      </c>
      <c r="T173" s="24" t="n">
        <f aca="false">$O$5</f>
        <v>80</v>
      </c>
      <c r="U173" s="24" t="n">
        <f aca="false">$P$5</f>
        <v>6400</v>
      </c>
      <c r="V173" s="24" t="n">
        <f aca="false">$Q$5</f>
        <v>512000</v>
      </c>
      <c r="X173" s="24" t="n">
        <f aca="false">$N$5</f>
        <v>1</v>
      </c>
      <c r="Y173" s="16" t="n">
        <f aca="false">S173</f>
        <v>0.0972569444444444</v>
      </c>
      <c r="Z173" s="24" t="n">
        <f aca="false">$P$5</f>
        <v>6400</v>
      </c>
      <c r="AA173" s="24" t="n">
        <f aca="false">$Q$5</f>
        <v>512000</v>
      </c>
      <c r="AC173" s="24" t="n">
        <f aca="false">$N$5</f>
        <v>1</v>
      </c>
      <c r="AD173" s="24" t="n">
        <f aca="false">$O$5</f>
        <v>80</v>
      </c>
      <c r="AE173" s="16" t="n">
        <f aca="false">Y173</f>
        <v>0.0972569444444444</v>
      </c>
      <c r="AF173" s="24" t="n">
        <f aca="false">$Q$5</f>
        <v>512000</v>
      </c>
      <c r="AH173" s="24" t="n">
        <f aca="false">$N$5</f>
        <v>1</v>
      </c>
      <c r="AI173" s="24" t="n">
        <f aca="false">$O$5</f>
        <v>80</v>
      </c>
      <c r="AJ173" s="24" t="n">
        <f aca="false">$P$5</f>
        <v>6400</v>
      </c>
      <c r="AK173" s="16" t="n">
        <f aca="false">AE173</f>
        <v>0.0972569444444444</v>
      </c>
    </row>
    <row r="174" customFormat="false" ht="14.65" hidden="false" customHeight="false" outlineLevel="0" collapsed="false">
      <c r="I174" s="0" t="str">
        <f aca="false">ADDRESS(I170,5,1)</f>
        <v>$E$30</v>
      </c>
      <c r="J174" s="16" t="n">
        <f aca="true">INDIRECT(I174)</f>
        <v>0.204953703703704</v>
      </c>
      <c r="K174" s="12" t="n">
        <f aca="false">MDETERM(AH171:AK174)</f>
        <v>19.3523138889641</v>
      </c>
      <c r="L174" s="12" t="n">
        <f aca="false">K174/K170</f>
        <v>2.22248318874629E-010</v>
      </c>
      <c r="M174" s="16" t="n">
        <f aca="false">J174</f>
        <v>0.204953703703704</v>
      </c>
      <c r="N174" s="24" t="n">
        <f aca="false">$N$6</f>
        <v>1</v>
      </c>
      <c r="O174" s="31" t="n">
        <f aca="false">$O$6</f>
        <v>160.9</v>
      </c>
      <c r="P174" s="24" t="n">
        <f aca="false">$P$6</f>
        <v>25888.81</v>
      </c>
      <c r="Q174" s="24" t="n">
        <f aca="false">$Q$6</f>
        <v>4165509.529</v>
      </c>
      <c r="R174" s="25"/>
      <c r="S174" s="26" t="n">
        <f aca="false">M174</f>
        <v>0.204953703703704</v>
      </c>
      <c r="T174" s="31" t="n">
        <f aca="false">$O$6</f>
        <v>160.9</v>
      </c>
      <c r="U174" s="24" t="n">
        <f aca="false">$P$6</f>
        <v>25888.81</v>
      </c>
      <c r="V174" s="24" t="n">
        <f aca="false">$Q$6</f>
        <v>4165509.529</v>
      </c>
      <c r="X174" s="24" t="n">
        <f aca="false">$N$6</f>
        <v>1</v>
      </c>
      <c r="Y174" s="16" t="n">
        <f aca="false">S174</f>
        <v>0.204953703703704</v>
      </c>
      <c r="Z174" s="24" t="n">
        <f aca="false">$P$6</f>
        <v>25888.81</v>
      </c>
      <c r="AA174" s="24" t="n">
        <f aca="false">$Q$6</f>
        <v>4165509.529</v>
      </c>
      <c r="AC174" s="24" t="n">
        <f aca="false">$N$6</f>
        <v>1</v>
      </c>
      <c r="AD174" s="31" t="n">
        <f aca="false">$O$6</f>
        <v>160.9</v>
      </c>
      <c r="AE174" s="16" t="n">
        <f aca="false">Y174</f>
        <v>0.204953703703704</v>
      </c>
      <c r="AF174" s="24" t="n">
        <f aca="false">$Q$6</f>
        <v>4165509.529</v>
      </c>
      <c r="AH174" s="24" t="n">
        <f aca="false">$N$6</f>
        <v>1</v>
      </c>
      <c r="AI174" s="31" t="n">
        <f aca="false">$O$6</f>
        <v>160.9</v>
      </c>
      <c r="AJ174" s="24" t="n">
        <f aca="false">$P$6</f>
        <v>25888.81</v>
      </c>
      <c r="AK174" s="16" t="n">
        <f aca="false">AE174</f>
        <v>0.204953703703704</v>
      </c>
    </row>
    <row r="176" customFormat="false" ht="14.65" hidden="false" customHeight="false" outlineLevel="0" collapsed="false">
      <c r="I176" s="12" t="n">
        <f aca="false">I170+1</f>
        <v>31</v>
      </c>
      <c r="J176" s="10" t="n">
        <f aca="false">L177+$F$1*L178+L179*$F$1*$F$1+L180*$F$1*$F$1*$F$1</f>
        <v>0.0983103094352689</v>
      </c>
      <c r="K176" s="12" t="n">
        <f aca="false">MDETERM(N177:Q180)</f>
        <v>87075186831.3602</v>
      </c>
      <c r="N176" s="24" t="s">
        <v>6</v>
      </c>
      <c r="O176" s="24" t="s">
        <v>7</v>
      </c>
      <c r="P176" s="24" t="s">
        <v>8</v>
      </c>
      <c r="Q176" s="24" t="s">
        <v>9</v>
      </c>
      <c r="R176" s="25"/>
    </row>
    <row r="177" customFormat="false" ht="14.65" hidden="false" customHeight="false" outlineLevel="0" collapsed="false">
      <c r="I177" s="0" t="str">
        <f aca="false">ADDRESS(I176,2,1)</f>
        <v>$B$31</v>
      </c>
      <c r="J177" s="16" t="n">
        <f aca="true">INDIRECT(I177)</f>
        <v>0.0188310185185185</v>
      </c>
      <c r="K177" s="12" t="n">
        <f aca="false">MDETERM(S177:V180)</f>
        <v>32672.9461298251</v>
      </c>
      <c r="L177" s="12" t="n">
        <f aca="false">K177/K176</f>
        <v>3.75226827742596E-007</v>
      </c>
      <c r="M177" s="16" t="n">
        <f aca="false">J177</f>
        <v>0.0188310185185185</v>
      </c>
      <c r="N177" s="24" t="n">
        <f aca="false">$N$3</f>
        <v>1</v>
      </c>
      <c r="O177" s="24" t="n">
        <f aca="false">$O$3</f>
        <v>16</v>
      </c>
      <c r="P177" s="24" t="n">
        <f aca="false">$P$3</f>
        <v>256</v>
      </c>
      <c r="Q177" s="24" t="n">
        <f aca="false">$Q$3</f>
        <v>4096</v>
      </c>
      <c r="R177" s="25"/>
      <c r="S177" s="26" t="n">
        <f aca="false">M177</f>
        <v>0.0188310185185185</v>
      </c>
      <c r="T177" s="24" t="n">
        <f aca="false">$O$3</f>
        <v>16</v>
      </c>
      <c r="U177" s="24" t="n">
        <f aca="false">$P$3</f>
        <v>256</v>
      </c>
      <c r="V177" s="24" t="n">
        <f aca="false">$Q$3</f>
        <v>4096</v>
      </c>
      <c r="X177" s="24" t="n">
        <f aca="false">$N$3</f>
        <v>1</v>
      </c>
      <c r="Y177" s="16" t="n">
        <f aca="false">S177</f>
        <v>0.0188310185185185</v>
      </c>
      <c r="Z177" s="24" t="n">
        <f aca="false">$P$3</f>
        <v>256</v>
      </c>
      <c r="AA177" s="24" t="n">
        <f aca="false">$Q$3</f>
        <v>4096</v>
      </c>
      <c r="AC177" s="24" t="n">
        <f aca="false">$N$3</f>
        <v>1</v>
      </c>
      <c r="AD177" s="24" t="n">
        <f aca="false">$O$3</f>
        <v>16</v>
      </c>
      <c r="AE177" s="16" t="n">
        <f aca="false">Y177</f>
        <v>0.0188310185185185</v>
      </c>
      <c r="AF177" s="24" t="n">
        <f aca="false">$Q$3</f>
        <v>4096</v>
      </c>
      <c r="AH177" s="24" t="n">
        <f aca="false">$N$3</f>
        <v>1</v>
      </c>
      <c r="AI177" s="24" t="n">
        <f aca="false">$O$3</f>
        <v>16</v>
      </c>
      <c r="AJ177" s="24" t="n">
        <f aca="false">$P$3</f>
        <v>256</v>
      </c>
      <c r="AK177" s="16" t="n">
        <f aca="false">AE177</f>
        <v>0.0188310185185185</v>
      </c>
    </row>
    <row r="178" customFormat="false" ht="14.65" hidden="false" customHeight="false" outlineLevel="0" collapsed="false">
      <c r="I178" s="0" t="str">
        <f aca="false">ADDRESS(I176,3,1)</f>
        <v>$C$31</v>
      </c>
      <c r="J178" s="16" t="n">
        <f aca="true">INDIRECT(I178)</f>
        <v>0.0477314814814815</v>
      </c>
      <c r="K178" s="12" t="n">
        <f aca="false">MDETERM(X177:AA180)</f>
        <v>101544558.011587</v>
      </c>
      <c r="L178" s="12" t="n">
        <f aca="false">K178/K176</f>
        <v>0.00116617100355179</v>
      </c>
      <c r="M178" s="16" t="n">
        <f aca="false">J178</f>
        <v>0.0477314814814815</v>
      </c>
      <c r="N178" s="24" t="n">
        <f aca="false">$N$4</f>
        <v>1</v>
      </c>
      <c r="O178" s="24" t="n">
        <f aca="false">$O$4</f>
        <v>40</v>
      </c>
      <c r="P178" s="24" t="n">
        <f aca="false">$P$4</f>
        <v>1600</v>
      </c>
      <c r="Q178" s="24" t="n">
        <f aca="false">$Q$4</f>
        <v>64000</v>
      </c>
      <c r="R178" s="25"/>
      <c r="S178" s="26" t="n">
        <f aca="false">M178</f>
        <v>0.0477314814814815</v>
      </c>
      <c r="T178" s="24" t="n">
        <f aca="false">$O$4</f>
        <v>40</v>
      </c>
      <c r="U178" s="24" t="n">
        <f aca="false">$P$4</f>
        <v>1600</v>
      </c>
      <c r="V178" s="24" t="n">
        <f aca="false">$Q$4</f>
        <v>64000</v>
      </c>
      <c r="X178" s="24" t="n">
        <f aca="false">$N$4</f>
        <v>1</v>
      </c>
      <c r="Y178" s="16" t="n">
        <f aca="false">S178</f>
        <v>0.0477314814814815</v>
      </c>
      <c r="Z178" s="24" t="n">
        <f aca="false">$P$4</f>
        <v>1600</v>
      </c>
      <c r="AA178" s="24" t="n">
        <f aca="false">$Q$4</f>
        <v>64000</v>
      </c>
      <c r="AC178" s="24" t="n">
        <f aca="false">$N$4</f>
        <v>1</v>
      </c>
      <c r="AD178" s="24" t="n">
        <f aca="false">$O$4</f>
        <v>40</v>
      </c>
      <c r="AE178" s="16" t="n">
        <f aca="false">Y178</f>
        <v>0.0477314814814815</v>
      </c>
      <c r="AF178" s="24" t="n">
        <f aca="false">$Q$4</f>
        <v>64000</v>
      </c>
      <c r="AH178" s="24" t="n">
        <f aca="false">$N$4</f>
        <v>1</v>
      </c>
      <c r="AI178" s="24" t="n">
        <f aca="false">$O$4</f>
        <v>40</v>
      </c>
      <c r="AJ178" s="24" t="n">
        <f aca="false">$P$4</f>
        <v>1600</v>
      </c>
      <c r="AK178" s="16" t="n">
        <f aca="false">AE178</f>
        <v>0.0477314814814815</v>
      </c>
    </row>
    <row r="179" customFormat="false" ht="14.65" hidden="false" customHeight="false" outlineLevel="0" collapsed="false">
      <c r="I179" s="0" t="str">
        <f aca="false">ADDRESS(I176,4,1)</f>
        <v>$D$31</v>
      </c>
      <c r="J179" s="16" t="n">
        <f aca="true">INDIRECT(I179)</f>
        <v>0.0976967592592593</v>
      </c>
      <c r="K179" s="12" t="n">
        <f aca="false">MDETERM(AC177:AF180)</f>
        <v>58114.8661216688</v>
      </c>
      <c r="L179" s="12" t="n">
        <f aca="false">K179/K176</f>
        <v>6.67410180057618E-007</v>
      </c>
      <c r="M179" s="16" t="n">
        <f aca="false">J179</f>
        <v>0.0976967592592593</v>
      </c>
      <c r="N179" s="24" t="n">
        <f aca="false">$N$5</f>
        <v>1</v>
      </c>
      <c r="O179" s="24" t="n">
        <f aca="false">$O$5</f>
        <v>80</v>
      </c>
      <c r="P179" s="24" t="n">
        <f aca="false">$P$5</f>
        <v>6400</v>
      </c>
      <c r="Q179" s="24" t="n">
        <f aca="false">$Q$5</f>
        <v>512000</v>
      </c>
      <c r="R179" s="25"/>
      <c r="S179" s="26" t="n">
        <f aca="false">M179</f>
        <v>0.0976967592592593</v>
      </c>
      <c r="T179" s="24" t="n">
        <f aca="false">$O$5</f>
        <v>80</v>
      </c>
      <c r="U179" s="24" t="n">
        <f aca="false">$P$5</f>
        <v>6400</v>
      </c>
      <c r="V179" s="24" t="n">
        <f aca="false">$Q$5</f>
        <v>512000</v>
      </c>
      <c r="X179" s="24" t="n">
        <f aca="false">$N$5</f>
        <v>1</v>
      </c>
      <c r="Y179" s="16" t="n">
        <f aca="false">S179</f>
        <v>0.0976967592592593</v>
      </c>
      <c r="Z179" s="24" t="n">
        <f aca="false">$P$5</f>
        <v>6400</v>
      </c>
      <c r="AA179" s="24" t="n">
        <f aca="false">$Q$5</f>
        <v>512000</v>
      </c>
      <c r="AC179" s="24" t="n">
        <f aca="false">$N$5</f>
        <v>1</v>
      </c>
      <c r="AD179" s="24" t="n">
        <f aca="false">$O$5</f>
        <v>80</v>
      </c>
      <c r="AE179" s="16" t="n">
        <f aca="false">Y179</f>
        <v>0.0976967592592593</v>
      </c>
      <c r="AF179" s="24" t="n">
        <f aca="false">$Q$5</f>
        <v>512000</v>
      </c>
      <c r="AH179" s="24" t="n">
        <f aca="false">$N$5</f>
        <v>1</v>
      </c>
      <c r="AI179" s="24" t="n">
        <f aca="false">$O$5</f>
        <v>80</v>
      </c>
      <c r="AJ179" s="24" t="n">
        <f aca="false">$P$5</f>
        <v>6400</v>
      </c>
      <c r="AK179" s="16" t="n">
        <f aca="false">AE179</f>
        <v>0.0976967592592593</v>
      </c>
    </row>
    <row r="180" customFormat="false" ht="14.65" hidden="false" customHeight="false" outlineLevel="0" collapsed="false">
      <c r="I180" s="0" t="str">
        <f aca="false">ADDRESS(I176,5,1)</f>
        <v>$E$31</v>
      </c>
      <c r="J180" s="16" t="n">
        <f aca="true">INDIRECT(I180)</f>
        <v>0.205983796296296</v>
      </c>
      <c r="K180" s="12" t="n">
        <f aca="false">MDETERM(AH177:AK180)</f>
        <v>22.3263833333127</v>
      </c>
      <c r="L180" s="12" t="n">
        <f aca="false">K180/K176</f>
        <v>2.5640350765543E-010</v>
      </c>
      <c r="M180" s="16" t="n">
        <f aca="false">J180</f>
        <v>0.205983796296296</v>
      </c>
      <c r="N180" s="24" t="n">
        <f aca="false">$N$6</f>
        <v>1</v>
      </c>
      <c r="O180" s="31" t="n">
        <f aca="false">$O$6</f>
        <v>160.9</v>
      </c>
      <c r="P180" s="24" t="n">
        <f aca="false">$P$6</f>
        <v>25888.81</v>
      </c>
      <c r="Q180" s="24" t="n">
        <f aca="false">$Q$6</f>
        <v>4165509.529</v>
      </c>
      <c r="R180" s="25"/>
      <c r="S180" s="26" t="n">
        <f aca="false">M180</f>
        <v>0.205983796296296</v>
      </c>
      <c r="T180" s="31" t="n">
        <f aca="false">$O$6</f>
        <v>160.9</v>
      </c>
      <c r="U180" s="24" t="n">
        <f aca="false">$P$6</f>
        <v>25888.81</v>
      </c>
      <c r="V180" s="24" t="n">
        <f aca="false">$Q$6</f>
        <v>4165509.529</v>
      </c>
      <c r="X180" s="24" t="n">
        <f aca="false">$N$6</f>
        <v>1</v>
      </c>
      <c r="Y180" s="16" t="n">
        <f aca="false">S180</f>
        <v>0.205983796296296</v>
      </c>
      <c r="Z180" s="24" t="n">
        <f aca="false">$P$6</f>
        <v>25888.81</v>
      </c>
      <c r="AA180" s="24" t="n">
        <f aca="false">$Q$6</f>
        <v>4165509.529</v>
      </c>
      <c r="AC180" s="24" t="n">
        <f aca="false">$N$6</f>
        <v>1</v>
      </c>
      <c r="AD180" s="31" t="n">
        <f aca="false">$O$6</f>
        <v>160.9</v>
      </c>
      <c r="AE180" s="16" t="n">
        <f aca="false">Y180</f>
        <v>0.205983796296296</v>
      </c>
      <c r="AF180" s="24" t="n">
        <f aca="false">$Q$6</f>
        <v>4165509.529</v>
      </c>
      <c r="AH180" s="24" t="n">
        <f aca="false">$N$6</f>
        <v>1</v>
      </c>
      <c r="AI180" s="31" t="n">
        <f aca="false">$O$6</f>
        <v>160.9</v>
      </c>
      <c r="AJ180" s="24" t="n">
        <f aca="false">$P$6</f>
        <v>25888.81</v>
      </c>
      <c r="AK180" s="16" t="n">
        <f aca="false">AE180</f>
        <v>0.205983796296296</v>
      </c>
    </row>
    <row r="182" customFormat="false" ht="14.65" hidden="false" customHeight="false" outlineLevel="0" collapsed="false">
      <c r="I182" s="12" t="n">
        <f aca="false">I176+1</f>
        <v>32</v>
      </c>
      <c r="J182" s="10" t="n">
        <f aca="false">L183+$F$1*L184+L185*$F$1*$F$1+L186*$F$1*$F$1*$F$1</f>
        <v>0.0987766039767573</v>
      </c>
      <c r="K182" s="12" t="n">
        <f aca="false">MDETERM(N183:Q186)</f>
        <v>87075186831.3602</v>
      </c>
      <c r="N182" s="24" t="s">
        <v>6</v>
      </c>
      <c r="O182" s="24" t="s">
        <v>7</v>
      </c>
      <c r="P182" s="24" t="s">
        <v>8</v>
      </c>
      <c r="Q182" s="24" t="s">
        <v>9</v>
      </c>
      <c r="R182" s="25"/>
    </row>
    <row r="183" customFormat="false" ht="14.65" hidden="false" customHeight="false" outlineLevel="0" collapsed="false">
      <c r="I183" s="0" t="str">
        <f aca="false">ADDRESS(I182,2,1)</f>
        <v>$B$32</v>
      </c>
      <c r="J183" s="16" t="n">
        <f aca="true">INDIRECT(I183)</f>
        <v>0.018912037037037</v>
      </c>
      <c r="K183" s="12" t="n">
        <f aca="false">MDETERM(S183:V186)</f>
        <v>784549.472529115</v>
      </c>
      <c r="L183" s="12" t="n">
        <f aca="false">K183/K182</f>
        <v>9.01002341859528E-006</v>
      </c>
      <c r="M183" s="16" t="n">
        <f aca="false">J183</f>
        <v>0.018912037037037</v>
      </c>
      <c r="N183" s="24" t="n">
        <f aca="false">$N$3</f>
        <v>1</v>
      </c>
      <c r="O183" s="24" t="n">
        <f aca="false">$O$3</f>
        <v>16</v>
      </c>
      <c r="P183" s="24" t="n">
        <f aca="false">$P$3</f>
        <v>256</v>
      </c>
      <c r="Q183" s="24" t="n">
        <f aca="false">$Q$3</f>
        <v>4096</v>
      </c>
      <c r="R183" s="25"/>
      <c r="S183" s="26" t="n">
        <f aca="false">M183</f>
        <v>0.018912037037037</v>
      </c>
      <c r="T183" s="24" t="n">
        <f aca="false">$O$3</f>
        <v>16</v>
      </c>
      <c r="U183" s="24" t="n">
        <f aca="false">$P$3</f>
        <v>256</v>
      </c>
      <c r="V183" s="24" t="n">
        <f aca="false">$Q$3</f>
        <v>4096</v>
      </c>
      <c r="X183" s="24" t="n">
        <f aca="false">$N$3</f>
        <v>1</v>
      </c>
      <c r="Y183" s="16" t="n">
        <f aca="false">S183</f>
        <v>0.018912037037037</v>
      </c>
      <c r="Z183" s="24" t="n">
        <f aca="false">$P$3</f>
        <v>256</v>
      </c>
      <c r="AA183" s="24" t="n">
        <f aca="false">$Q$3</f>
        <v>4096</v>
      </c>
      <c r="AC183" s="24" t="n">
        <f aca="false">$N$3</f>
        <v>1</v>
      </c>
      <c r="AD183" s="24" t="n">
        <f aca="false">$O$3</f>
        <v>16</v>
      </c>
      <c r="AE183" s="16" t="n">
        <f aca="false">Y183</f>
        <v>0.018912037037037</v>
      </c>
      <c r="AF183" s="24" t="n">
        <f aca="false">$Q$3</f>
        <v>4096</v>
      </c>
      <c r="AH183" s="24" t="n">
        <f aca="false">$N$3</f>
        <v>1</v>
      </c>
      <c r="AI183" s="24" t="n">
        <f aca="false">$O$3</f>
        <v>16</v>
      </c>
      <c r="AJ183" s="24" t="n">
        <f aca="false">$P$3</f>
        <v>256</v>
      </c>
      <c r="AK183" s="16" t="n">
        <f aca="false">AE183</f>
        <v>0.018912037037037</v>
      </c>
    </row>
    <row r="184" customFormat="false" ht="14.65" hidden="false" customHeight="false" outlineLevel="0" collapsed="false">
      <c r="I184" s="0" t="str">
        <f aca="false">ADDRESS(I182,3,1)</f>
        <v>$C$32</v>
      </c>
      <c r="J184" s="16" t="n">
        <f aca="true">INDIRECT(I184)</f>
        <v>0.0479398148148148</v>
      </c>
      <c r="K184" s="12" t="n">
        <f aca="false">MDETERM(X183:AA186)</f>
        <v>101909239.466807</v>
      </c>
      <c r="L184" s="12" t="n">
        <f aca="false">K184/K182</f>
        <v>0.00117035912497295</v>
      </c>
      <c r="M184" s="16" t="n">
        <f aca="false">J184</f>
        <v>0.0479398148148148</v>
      </c>
      <c r="N184" s="24" t="n">
        <f aca="false">$N$4</f>
        <v>1</v>
      </c>
      <c r="O184" s="24" t="n">
        <f aca="false">$O$4</f>
        <v>40</v>
      </c>
      <c r="P184" s="24" t="n">
        <f aca="false">$P$4</f>
        <v>1600</v>
      </c>
      <c r="Q184" s="24" t="n">
        <f aca="false">$Q$4</f>
        <v>64000</v>
      </c>
      <c r="R184" s="25"/>
      <c r="S184" s="26" t="n">
        <f aca="false">M184</f>
        <v>0.0479398148148148</v>
      </c>
      <c r="T184" s="24" t="n">
        <f aca="false">$O$4</f>
        <v>40</v>
      </c>
      <c r="U184" s="24" t="n">
        <f aca="false">$P$4</f>
        <v>1600</v>
      </c>
      <c r="V184" s="24" t="n">
        <f aca="false">$Q$4</f>
        <v>64000</v>
      </c>
      <c r="X184" s="24" t="n">
        <f aca="false">$N$4</f>
        <v>1</v>
      </c>
      <c r="Y184" s="16" t="n">
        <f aca="false">S184</f>
        <v>0.0479398148148148</v>
      </c>
      <c r="Z184" s="24" t="n">
        <f aca="false">$P$4</f>
        <v>1600</v>
      </c>
      <c r="AA184" s="24" t="n">
        <f aca="false">$Q$4</f>
        <v>64000</v>
      </c>
      <c r="AC184" s="24" t="n">
        <f aca="false">$N$4</f>
        <v>1</v>
      </c>
      <c r="AD184" s="24" t="n">
        <f aca="false">$O$4</f>
        <v>40</v>
      </c>
      <c r="AE184" s="16" t="n">
        <f aca="false">Y184</f>
        <v>0.0479398148148148</v>
      </c>
      <c r="AF184" s="24" t="n">
        <f aca="false">$Q$4</f>
        <v>64000</v>
      </c>
      <c r="AH184" s="24" t="n">
        <f aca="false">$N$4</f>
        <v>1</v>
      </c>
      <c r="AI184" s="24" t="n">
        <f aca="false">$O$4</f>
        <v>40</v>
      </c>
      <c r="AJ184" s="24" t="n">
        <f aca="false">$P$4</f>
        <v>1600</v>
      </c>
      <c r="AK184" s="16" t="n">
        <f aca="false">AE184</f>
        <v>0.0479398148148148</v>
      </c>
    </row>
    <row r="185" customFormat="false" ht="14.65" hidden="false" customHeight="false" outlineLevel="0" collapsed="false">
      <c r="I185" s="0" t="str">
        <f aca="false">ADDRESS(I182,4,1)</f>
        <v>$D$32</v>
      </c>
      <c r="J185" s="16" t="n">
        <f aca="true">INDIRECT(I185)</f>
        <v>0.0981597222222222</v>
      </c>
      <c r="K185" s="12" t="n">
        <f aca="false">MDETERM(AC183:AF186)</f>
        <v>59993.9348641662</v>
      </c>
      <c r="L185" s="12" t="n">
        <f aca="false">K185/K182</f>
        <v>6.88990021696506E-007</v>
      </c>
      <c r="M185" s="16" t="n">
        <f aca="false">J185</f>
        <v>0.0981597222222222</v>
      </c>
      <c r="N185" s="24" t="n">
        <f aca="false">$N$5</f>
        <v>1</v>
      </c>
      <c r="O185" s="24" t="n">
        <f aca="false">$O$5</f>
        <v>80</v>
      </c>
      <c r="P185" s="24" t="n">
        <f aca="false">$P$5</f>
        <v>6400</v>
      </c>
      <c r="Q185" s="24" t="n">
        <f aca="false">$Q$5</f>
        <v>512000</v>
      </c>
      <c r="R185" s="25"/>
      <c r="S185" s="26" t="n">
        <f aca="false">M185</f>
        <v>0.0981597222222222</v>
      </c>
      <c r="T185" s="24" t="n">
        <f aca="false">$O$5</f>
        <v>80</v>
      </c>
      <c r="U185" s="24" t="n">
        <f aca="false">$P$5</f>
        <v>6400</v>
      </c>
      <c r="V185" s="24" t="n">
        <f aca="false">$Q$5</f>
        <v>512000</v>
      </c>
      <c r="X185" s="24" t="n">
        <f aca="false">$N$5</f>
        <v>1</v>
      </c>
      <c r="Y185" s="16" t="n">
        <f aca="false">S185</f>
        <v>0.0981597222222222</v>
      </c>
      <c r="Z185" s="24" t="n">
        <f aca="false">$P$5</f>
        <v>6400</v>
      </c>
      <c r="AA185" s="24" t="n">
        <f aca="false">$Q$5</f>
        <v>512000</v>
      </c>
      <c r="AC185" s="24" t="n">
        <f aca="false">$N$5</f>
        <v>1</v>
      </c>
      <c r="AD185" s="24" t="n">
        <f aca="false">$O$5</f>
        <v>80</v>
      </c>
      <c r="AE185" s="16" t="n">
        <f aca="false">Y185</f>
        <v>0.0981597222222222</v>
      </c>
      <c r="AF185" s="24" t="n">
        <f aca="false">$Q$5</f>
        <v>512000</v>
      </c>
      <c r="AH185" s="24" t="n">
        <f aca="false">$N$5</f>
        <v>1</v>
      </c>
      <c r="AI185" s="24" t="n">
        <f aca="false">$O$5</f>
        <v>80</v>
      </c>
      <c r="AJ185" s="24" t="n">
        <f aca="false">$P$5</f>
        <v>6400</v>
      </c>
      <c r="AK185" s="16" t="n">
        <f aca="false">AE185</f>
        <v>0.0981597222222222</v>
      </c>
    </row>
    <row r="186" customFormat="false" ht="14.65" hidden="false" customHeight="false" outlineLevel="0" collapsed="false">
      <c r="I186" s="0" t="str">
        <f aca="false">ADDRESS(I182,5,1)</f>
        <v>$E$32</v>
      </c>
      <c r="J186" s="16" t="n">
        <f aca="true">INDIRECT(I186)</f>
        <v>0.207071759259259</v>
      </c>
      <c r="K186" s="12" t="n">
        <f aca="false">MDETERM(AH183:AK186)</f>
        <v>19.1235583333286</v>
      </c>
      <c r="L186" s="12" t="n">
        <f aca="false">K186/K182</f>
        <v>2.19621215058263E-010</v>
      </c>
      <c r="M186" s="16" t="n">
        <f aca="false">J186</f>
        <v>0.207071759259259</v>
      </c>
      <c r="N186" s="24" t="n">
        <f aca="false">$N$6</f>
        <v>1</v>
      </c>
      <c r="O186" s="31" t="n">
        <f aca="false">$O$6</f>
        <v>160.9</v>
      </c>
      <c r="P186" s="24" t="n">
        <f aca="false">$P$6</f>
        <v>25888.81</v>
      </c>
      <c r="Q186" s="24" t="n">
        <f aca="false">$Q$6</f>
        <v>4165509.529</v>
      </c>
      <c r="R186" s="25"/>
      <c r="S186" s="26" t="n">
        <f aca="false">M186</f>
        <v>0.207071759259259</v>
      </c>
      <c r="T186" s="31" t="n">
        <f aca="false">$O$6</f>
        <v>160.9</v>
      </c>
      <c r="U186" s="24" t="n">
        <f aca="false">$P$6</f>
        <v>25888.81</v>
      </c>
      <c r="V186" s="24" t="n">
        <f aca="false">$Q$6</f>
        <v>4165509.529</v>
      </c>
      <c r="X186" s="24" t="n">
        <f aca="false">$N$6</f>
        <v>1</v>
      </c>
      <c r="Y186" s="16" t="n">
        <f aca="false">S186</f>
        <v>0.207071759259259</v>
      </c>
      <c r="Z186" s="24" t="n">
        <f aca="false">$P$6</f>
        <v>25888.81</v>
      </c>
      <c r="AA186" s="24" t="n">
        <f aca="false">$Q$6</f>
        <v>4165509.529</v>
      </c>
      <c r="AC186" s="24" t="n">
        <f aca="false">$N$6</f>
        <v>1</v>
      </c>
      <c r="AD186" s="31" t="n">
        <f aca="false">$O$6</f>
        <v>160.9</v>
      </c>
      <c r="AE186" s="16" t="n">
        <f aca="false">Y186</f>
        <v>0.207071759259259</v>
      </c>
      <c r="AF186" s="24" t="n">
        <f aca="false">$Q$6</f>
        <v>4165509.529</v>
      </c>
      <c r="AH186" s="24" t="n">
        <f aca="false">$N$6</f>
        <v>1</v>
      </c>
      <c r="AI186" s="31" t="n">
        <f aca="false">$O$6</f>
        <v>160.9</v>
      </c>
      <c r="AJ186" s="24" t="n">
        <f aca="false">$P$6</f>
        <v>25888.81</v>
      </c>
      <c r="AK186" s="16" t="n">
        <f aca="false">AE186</f>
        <v>0.207071759259259</v>
      </c>
    </row>
    <row r="188" customFormat="false" ht="14.65" hidden="false" customHeight="false" outlineLevel="0" collapsed="false">
      <c r="I188" s="12" t="n">
        <f aca="false">I182+1</f>
        <v>33</v>
      </c>
      <c r="J188" s="10" t="n">
        <f aca="false">L189+$F$1*L190+L191*$F$1*$F$1+L192*$F$1*$F$1*$F$1</f>
        <v>0.0992659858707032</v>
      </c>
      <c r="K188" s="12" t="n">
        <f aca="false">MDETERM(N189:Q192)</f>
        <v>87075186831.3602</v>
      </c>
      <c r="N188" s="24" t="s">
        <v>6</v>
      </c>
      <c r="O188" s="24" t="s">
        <v>7</v>
      </c>
      <c r="P188" s="24" t="s">
        <v>8</v>
      </c>
      <c r="Q188" s="24" t="s">
        <v>9</v>
      </c>
      <c r="R188" s="25"/>
    </row>
    <row r="189" customFormat="false" ht="14.65" hidden="false" customHeight="false" outlineLevel="0" collapsed="false">
      <c r="I189" s="0" t="str">
        <f aca="false">ADDRESS(I188,2,1)</f>
        <v>$B$33</v>
      </c>
      <c r="J189" s="16" t="n">
        <f aca="true">INDIRECT(I189)</f>
        <v>0.0190046296296296</v>
      </c>
      <c r="K189" s="12" t="n">
        <f aca="false">MDETERM(S189:V192)</f>
        <v>1147782.24372322</v>
      </c>
      <c r="L189" s="12" t="n">
        <f aca="false">K189/K188</f>
        <v>1.31815076773381E-005</v>
      </c>
      <c r="M189" s="16" t="n">
        <f aca="false">J189</f>
        <v>0.0190046296296296</v>
      </c>
      <c r="N189" s="24" t="n">
        <f aca="false">$N$3</f>
        <v>1</v>
      </c>
      <c r="O189" s="24" t="n">
        <f aca="false">$O$3</f>
        <v>16</v>
      </c>
      <c r="P189" s="24" t="n">
        <f aca="false">$P$3</f>
        <v>256</v>
      </c>
      <c r="Q189" s="24" t="n">
        <f aca="false">$Q$3</f>
        <v>4096</v>
      </c>
      <c r="R189" s="25"/>
      <c r="S189" s="26" t="n">
        <f aca="false">M189</f>
        <v>0.0190046296296296</v>
      </c>
      <c r="T189" s="24" t="n">
        <f aca="false">$O$3</f>
        <v>16</v>
      </c>
      <c r="U189" s="24" t="n">
        <f aca="false">$P$3</f>
        <v>256</v>
      </c>
      <c r="V189" s="24" t="n">
        <f aca="false">$Q$3</f>
        <v>4096</v>
      </c>
      <c r="X189" s="24" t="n">
        <f aca="false">$N$3</f>
        <v>1</v>
      </c>
      <c r="Y189" s="16" t="n">
        <f aca="false">S189</f>
        <v>0.0190046296296296</v>
      </c>
      <c r="Z189" s="24" t="n">
        <f aca="false">$P$3</f>
        <v>256</v>
      </c>
      <c r="AA189" s="24" t="n">
        <f aca="false">$Q$3</f>
        <v>4096</v>
      </c>
      <c r="AC189" s="24" t="n">
        <f aca="false">$N$3</f>
        <v>1</v>
      </c>
      <c r="AD189" s="24" t="n">
        <f aca="false">$O$3</f>
        <v>16</v>
      </c>
      <c r="AE189" s="16" t="n">
        <f aca="false">Y189</f>
        <v>0.0190046296296296</v>
      </c>
      <c r="AF189" s="24" t="n">
        <f aca="false">$Q$3</f>
        <v>4096</v>
      </c>
      <c r="AH189" s="24" t="n">
        <f aca="false">$N$3</f>
        <v>1</v>
      </c>
      <c r="AI189" s="24" t="n">
        <f aca="false">$O$3</f>
        <v>16</v>
      </c>
      <c r="AJ189" s="24" t="n">
        <f aca="false">$P$3</f>
        <v>256</v>
      </c>
      <c r="AK189" s="16" t="n">
        <f aca="false">AE189</f>
        <v>0.0190046296296296</v>
      </c>
    </row>
    <row r="190" customFormat="false" ht="14.65" hidden="false" customHeight="false" outlineLevel="0" collapsed="false">
      <c r="I190" s="0" t="str">
        <f aca="false">ADDRESS(I188,3,1)</f>
        <v>$C$33</v>
      </c>
      <c r="J190" s="16" t="n">
        <f aca="true">INDIRECT(I190)</f>
        <v>0.0481712962962963</v>
      </c>
      <c r="K190" s="12" t="n">
        <f aca="false">MDETERM(X189:AA192)</f>
        <v>102383122.362527</v>
      </c>
      <c r="L190" s="12" t="n">
        <f aca="false">K190/K188</f>
        <v>0.00117580135154707</v>
      </c>
      <c r="M190" s="16" t="n">
        <f aca="false">J190</f>
        <v>0.0481712962962963</v>
      </c>
      <c r="N190" s="24" t="n">
        <f aca="false">$N$4</f>
        <v>1</v>
      </c>
      <c r="O190" s="24" t="n">
        <f aca="false">$O$4</f>
        <v>40</v>
      </c>
      <c r="P190" s="24" t="n">
        <f aca="false">$P$4</f>
        <v>1600</v>
      </c>
      <c r="Q190" s="24" t="n">
        <f aca="false">$Q$4</f>
        <v>64000</v>
      </c>
      <c r="R190" s="25"/>
      <c r="S190" s="26" t="n">
        <f aca="false">M190</f>
        <v>0.0481712962962963</v>
      </c>
      <c r="T190" s="24" t="n">
        <f aca="false">$O$4</f>
        <v>40</v>
      </c>
      <c r="U190" s="24" t="n">
        <f aca="false">$P$4</f>
        <v>1600</v>
      </c>
      <c r="V190" s="24" t="n">
        <f aca="false">$Q$4</f>
        <v>64000</v>
      </c>
      <c r="X190" s="24" t="n">
        <f aca="false">$N$4</f>
        <v>1</v>
      </c>
      <c r="Y190" s="16" t="n">
        <f aca="false">S190</f>
        <v>0.0481712962962963</v>
      </c>
      <c r="Z190" s="24" t="n">
        <f aca="false">$P$4</f>
        <v>1600</v>
      </c>
      <c r="AA190" s="24" t="n">
        <f aca="false">$Q$4</f>
        <v>64000</v>
      </c>
      <c r="AC190" s="24" t="n">
        <f aca="false">$N$4</f>
        <v>1</v>
      </c>
      <c r="AD190" s="24" t="n">
        <f aca="false">$O$4</f>
        <v>40</v>
      </c>
      <c r="AE190" s="16" t="n">
        <f aca="false">Y190</f>
        <v>0.0481712962962963</v>
      </c>
      <c r="AF190" s="24" t="n">
        <f aca="false">$Q$4</f>
        <v>64000</v>
      </c>
      <c r="AH190" s="24" t="n">
        <f aca="false">$N$4</f>
        <v>1</v>
      </c>
      <c r="AI190" s="24" t="n">
        <f aca="false">$O$4</f>
        <v>40</v>
      </c>
      <c r="AJ190" s="24" t="n">
        <f aca="false">$P$4</f>
        <v>1600</v>
      </c>
      <c r="AK190" s="16" t="n">
        <f aca="false">AE190</f>
        <v>0.0481712962962963</v>
      </c>
    </row>
    <row r="191" customFormat="false" ht="14.65" hidden="false" customHeight="false" outlineLevel="0" collapsed="false">
      <c r="I191" s="0" t="str">
        <f aca="false">ADDRESS(I188,4,1)</f>
        <v>$D$33</v>
      </c>
      <c r="J191" s="16" t="n">
        <f aca="true">INDIRECT(I191)</f>
        <v>0.0986458333333333</v>
      </c>
      <c r="K191" s="12" t="n">
        <f aca="false">MDETERM(AC189:AF192)</f>
        <v>60407.6232691536</v>
      </c>
      <c r="L191" s="12" t="n">
        <f aca="false">K191/K188</f>
        <v>6.93740954999568E-007</v>
      </c>
      <c r="M191" s="16" t="n">
        <f aca="false">J191</f>
        <v>0.0986458333333333</v>
      </c>
      <c r="N191" s="24" t="n">
        <f aca="false">$N$5</f>
        <v>1</v>
      </c>
      <c r="O191" s="24" t="n">
        <f aca="false">$O$5</f>
        <v>80</v>
      </c>
      <c r="P191" s="24" t="n">
        <f aca="false">$P$5</f>
        <v>6400</v>
      </c>
      <c r="Q191" s="24" t="n">
        <f aca="false">$Q$5</f>
        <v>512000</v>
      </c>
      <c r="R191" s="25"/>
      <c r="S191" s="26" t="n">
        <f aca="false">M191</f>
        <v>0.0986458333333333</v>
      </c>
      <c r="T191" s="24" t="n">
        <f aca="false">$O$5</f>
        <v>80</v>
      </c>
      <c r="U191" s="24" t="n">
        <f aca="false">$P$5</f>
        <v>6400</v>
      </c>
      <c r="V191" s="24" t="n">
        <f aca="false">$Q$5</f>
        <v>512000</v>
      </c>
      <c r="X191" s="24" t="n">
        <f aca="false">$N$5</f>
        <v>1</v>
      </c>
      <c r="Y191" s="16" t="n">
        <f aca="false">S191</f>
        <v>0.0986458333333333</v>
      </c>
      <c r="Z191" s="24" t="n">
        <f aca="false">$P$5</f>
        <v>6400</v>
      </c>
      <c r="AA191" s="24" t="n">
        <f aca="false">$Q$5</f>
        <v>512000</v>
      </c>
      <c r="AC191" s="24" t="n">
        <f aca="false">$N$5</f>
        <v>1</v>
      </c>
      <c r="AD191" s="24" t="n">
        <f aca="false">$O$5</f>
        <v>80</v>
      </c>
      <c r="AE191" s="16" t="n">
        <f aca="false">Y191</f>
        <v>0.0986458333333333</v>
      </c>
      <c r="AF191" s="24" t="n">
        <f aca="false">$Q$5</f>
        <v>512000</v>
      </c>
      <c r="AH191" s="24" t="n">
        <f aca="false">$N$5</f>
        <v>1</v>
      </c>
      <c r="AI191" s="24" t="n">
        <f aca="false">$O$5</f>
        <v>80</v>
      </c>
      <c r="AJ191" s="24" t="n">
        <f aca="false">$P$5</f>
        <v>6400</v>
      </c>
      <c r="AK191" s="16" t="n">
        <f aca="false">AE191</f>
        <v>0.0986458333333333</v>
      </c>
    </row>
    <row r="192" customFormat="false" ht="14.65" hidden="false" customHeight="false" outlineLevel="0" collapsed="false">
      <c r="I192" s="0" t="str">
        <f aca="false">ADDRESS(I188,5,1)</f>
        <v>$E$33</v>
      </c>
      <c r="J192" s="16" t="n">
        <f aca="true">INDIRECT(I192)</f>
        <v>0.208206018518519</v>
      </c>
      <c r="K192" s="12" t="n">
        <f aca="false">MDETERM(AH189:AK192)</f>
        <v>21.8711083333998</v>
      </c>
      <c r="L192" s="12" t="n">
        <f aca="false">K192/K188</f>
        <v>2.51174980258818E-010</v>
      </c>
      <c r="M192" s="16" t="n">
        <f aca="false">J192</f>
        <v>0.208206018518519</v>
      </c>
      <c r="N192" s="24" t="n">
        <f aca="false">$N$6</f>
        <v>1</v>
      </c>
      <c r="O192" s="31" t="n">
        <f aca="false">$O$6</f>
        <v>160.9</v>
      </c>
      <c r="P192" s="24" t="n">
        <f aca="false">$P$6</f>
        <v>25888.81</v>
      </c>
      <c r="Q192" s="24" t="n">
        <f aca="false">$Q$6</f>
        <v>4165509.529</v>
      </c>
      <c r="R192" s="25"/>
      <c r="S192" s="26" t="n">
        <f aca="false">M192</f>
        <v>0.208206018518519</v>
      </c>
      <c r="T192" s="31" t="n">
        <f aca="false">$O$6</f>
        <v>160.9</v>
      </c>
      <c r="U192" s="24" t="n">
        <f aca="false">$P$6</f>
        <v>25888.81</v>
      </c>
      <c r="V192" s="24" t="n">
        <f aca="false">$Q$6</f>
        <v>4165509.529</v>
      </c>
      <c r="X192" s="24" t="n">
        <f aca="false">$N$6</f>
        <v>1</v>
      </c>
      <c r="Y192" s="16" t="n">
        <f aca="false">S192</f>
        <v>0.208206018518519</v>
      </c>
      <c r="Z192" s="24" t="n">
        <f aca="false">$P$6</f>
        <v>25888.81</v>
      </c>
      <c r="AA192" s="24" t="n">
        <f aca="false">$Q$6</f>
        <v>4165509.529</v>
      </c>
      <c r="AC192" s="24" t="n">
        <f aca="false">$N$6</f>
        <v>1</v>
      </c>
      <c r="AD192" s="31" t="n">
        <f aca="false">$O$6</f>
        <v>160.9</v>
      </c>
      <c r="AE192" s="16" t="n">
        <f aca="false">Y192</f>
        <v>0.208206018518519</v>
      </c>
      <c r="AF192" s="24" t="n">
        <f aca="false">$Q$6</f>
        <v>4165509.529</v>
      </c>
      <c r="AH192" s="24" t="n">
        <f aca="false">$N$6</f>
        <v>1</v>
      </c>
      <c r="AI192" s="31" t="n">
        <f aca="false">$O$6</f>
        <v>160.9</v>
      </c>
      <c r="AJ192" s="24" t="n">
        <f aca="false">$P$6</f>
        <v>25888.81</v>
      </c>
      <c r="AK192" s="16" t="n">
        <f aca="false">AE192</f>
        <v>0.208206018518519</v>
      </c>
    </row>
    <row r="194" customFormat="false" ht="14.65" hidden="false" customHeight="false" outlineLevel="0" collapsed="false">
      <c r="I194" s="12" t="n">
        <f aca="false">I188+1</f>
        <v>34</v>
      </c>
      <c r="J194" s="10" t="n">
        <f aca="false">L195+$F$1*L196+L197*$F$1*$F$1+L198*$F$1*$F$1*$F$1</f>
        <v>0.0997787890184886</v>
      </c>
      <c r="K194" s="12" t="n">
        <f aca="false">MDETERM(N195:Q198)</f>
        <v>87075186831.3602</v>
      </c>
      <c r="N194" s="24" t="s">
        <v>6</v>
      </c>
      <c r="O194" s="24" t="s">
        <v>7</v>
      </c>
      <c r="P194" s="24" t="s">
        <v>8</v>
      </c>
      <c r="Q194" s="24" t="s">
        <v>9</v>
      </c>
      <c r="R194" s="25"/>
    </row>
    <row r="195" customFormat="false" ht="14.65" hidden="false" customHeight="false" outlineLevel="0" collapsed="false">
      <c r="I195" s="0" t="str">
        <f aca="false">ADDRESS(I194,2,1)</f>
        <v>$B$34</v>
      </c>
      <c r="J195" s="16" t="n">
        <f aca="true">INDIRECT(I195)</f>
        <v>0.0190856481481481</v>
      </c>
      <c r="K195" s="12" t="n">
        <f aca="false">MDETERM(S195:V198)</f>
        <v>36132.9283424505</v>
      </c>
      <c r="L195" s="12" t="n">
        <f aca="false">K195/K194</f>
        <v>4.14962398098895E-007</v>
      </c>
      <c r="M195" s="16" t="n">
        <f aca="false">J195</f>
        <v>0.0190856481481481</v>
      </c>
      <c r="N195" s="24" t="n">
        <f aca="false">$N$3</f>
        <v>1</v>
      </c>
      <c r="O195" s="24" t="n">
        <f aca="false">$O$3</f>
        <v>16</v>
      </c>
      <c r="P195" s="24" t="n">
        <f aca="false">$P$3</f>
        <v>256</v>
      </c>
      <c r="Q195" s="24" t="n">
        <f aca="false">$Q$3</f>
        <v>4096</v>
      </c>
      <c r="R195" s="25"/>
      <c r="S195" s="26" t="n">
        <f aca="false">M195</f>
        <v>0.0190856481481481</v>
      </c>
      <c r="T195" s="24" t="n">
        <f aca="false">$O$3</f>
        <v>16</v>
      </c>
      <c r="U195" s="24" t="n">
        <f aca="false">$P$3</f>
        <v>256</v>
      </c>
      <c r="V195" s="24" t="n">
        <f aca="false">$Q$3</f>
        <v>4096</v>
      </c>
      <c r="X195" s="24" t="n">
        <f aca="false">$N$3</f>
        <v>1</v>
      </c>
      <c r="Y195" s="16" t="n">
        <f aca="false">S195</f>
        <v>0.0190856481481481</v>
      </c>
      <c r="Z195" s="24" t="n">
        <f aca="false">$P$3</f>
        <v>256</v>
      </c>
      <c r="AA195" s="24" t="n">
        <f aca="false">$Q$3</f>
        <v>4096</v>
      </c>
      <c r="AC195" s="24" t="n">
        <f aca="false">$N$3</f>
        <v>1</v>
      </c>
      <c r="AD195" s="24" t="n">
        <f aca="false">$O$3</f>
        <v>16</v>
      </c>
      <c r="AE195" s="16" t="n">
        <f aca="false">Y195</f>
        <v>0.0190856481481481</v>
      </c>
      <c r="AF195" s="24" t="n">
        <f aca="false">$Q$3</f>
        <v>4096</v>
      </c>
      <c r="AH195" s="24" t="n">
        <f aca="false">$N$3</f>
        <v>1</v>
      </c>
      <c r="AI195" s="24" t="n">
        <f aca="false">$O$3</f>
        <v>16</v>
      </c>
      <c r="AJ195" s="24" t="n">
        <f aca="false">$P$3</f>
        <v>256</v>
      </c>
      <c r="AK195" s="16" t="n">
        <f aca="false">AE195</f>
        <v>0.0190856481481481</v>
      </c>
    </row>
    <row r="196" customFormat="false" ht="14.65" hidden="false" customHeight="false" outlineLevel="0" collapsed="false">
      <c r="I196" s="0" t="str">
        <f aca="false">ADDRESS(I194,3,1)</f>
        <v>$C$34</v>
      </c>
      <c r="J196" s="16" t="n">
        <f aca="true">INDIRECT(I196)</f>
        <v>0.0484027777777778</v>
      </c>
      <c r="K196" s="12" t="n">
        <f aca="false">MDETERM(X195:AA198)</f>
        <v>102879566.441045</v>
      </c>
      <c r="L196" s="12" t="n">
        <f aca="false">K196/K194</f>
        <v>0.0011815026781429</v>
      </c>
      <c r="M196" s="16" t="n">
        <f aca="false">J196</f>
        <v>0.0484027777777778</v>
      </c>
      <c r="N196" s="24" t="n">
        <f aca="false">$N$4</f>
        <v>1</v>
      </c>
      <c r="O196" s="24" t="n">
        <f aca="false">$O$4</f>
        <v>40</v>
      </c>
      <c r="P196" s="24" t="n">
        <f aca="false">$P$4</f>
        <v>1600</v>
      </c>
      <c r="Q196" s="24" t="n">
        <f aca="false">$Q$4</f>
        <v>64000</v>
      </c>
      <c r="R196" s="25"/>
      <c r="S196" s="26" t="n">
        <f aca="false">M196</f>
        <v>0.0484027777777778</v>
      </c>
      <c r="T196" s="24" t="n">
        <f aca="false">$O$4</f>
        <v>40</v>
      </c>
      <c r="U196" s="24" t="n">
        <f aca="false">$P$4</f>
        <v>1600</v>
      </c>
      <c r="V196" s="24" t="n">
        <f aca="false">$Q$4</f>
        <v>64000</v>
      </c>
      <c r="X196" s="24" t="n">
        <f aca="false">$N$4</f>
        <v>1</v>
      </c>
      <c r="Y196" s="16" t="n">
        <f aca="false">S196</f>
        <v>0.0484027777777778</v>
      </c>
      <c r="Z196" s="24" t="n">
        <f aca="false">$P$4</f>
        <v>1600</v>
      </c>
      <c r="AA196" s="24" t="n">
        <f aca="false">$Q$4</f>
        <v>64000</v>
      </c>
      <c r="AC196" s="24" t="n">
        <f aca="false">$N$4</f>
        <v>1</v>
      </c>
      <c r="AD196" s="24" t="n">
        <f aca="false">$O$4</f>
        <v>40</v>
      </c>
      <c r="AE196" s="16" t="n">
        <f aca="false">Y196</f>
        <v>0.0484027777777778</v>
      </c>
      <c r="AF196" s="24" t="n">
        <f aca="false">$Q$4</f>
        <v>64000</v>
      </c>
      <c r="AH196" s="24" t="n">
        <f aca="false">$N$4</f>
        <v>1</v>
      </c>
      <c r="AI196" s="24" t="n">
        <f aca="false">$O$4</f>
        <v>40</v>
      </c>
      <c r="AJ196" s="24" t="n">
        <f aca="false">$P$4</f>
        <v>1600</v>
      </c>
      <c r="AK196" s="16" t="n">
        <f aca="false">AE196</f>
        <v>0.0484027777777778</v>
      </c>
    </row>
    <row r="197" customFormat="false" ht="14.65" hidden="false" customHeight="false" outlineLevel="0" collapsed="false">
      <c r="I197" s="0" t="str">
        <f aca="false">ADDRESS(I194,4,1)</f>
        <v>$D$34</v>
      </c>
      <c r="J197" s="16" t="n">
        <f aca="true">INDIRECT(I197)</f>
        <v>0.0991550925925926</v>
      </c>
      <c r="K197" s="12" t="n">
        <f aca="false">MDETERM(AC195:AF198)</f>
        <v>61273.4775194344</v>
      </c>
      <c r="L197" s="12" t="n">
        <f aca="false">K197/K194</f>
        <v>7.03684709148011E-007</v>
      </c>
      <c r="M197" s="16" t="n">
        <f aca="false">J197</f>
        <v>0.0991550925925926</v>
      </c>
      <c r="N197" s="24" t="n">
        <f aca="false">$N$5</f>
        <v>1</v>
      </c>
      <c r="O197" s="24" t="n">
        <f aca="false">$O$5</f>
        <v>80</v>
      </c>
      <c r="P197" s="24" t="n">
        <f aca="false">$P$5</f>
        <v>6400</v>
      </c>
      <c r="Q197" s="24" t="n">
        <f aca="false">$Q$5</f>
        <v>512000</v>
      </c>
      <c r="R197" s="25"/>
      <c r="S197" s="26" t="n">
        <f aca="false">M197</f>
        <v>0.0991550925925926</v>
      </c>
      <c r="T197" s="24" t="n">
        <f aca="false">$O$5</f>
        <v>80</v>
      </c>
      <c r="U197" s="24" t="n">
        <f aca="false">$P$5</f>
        <v>6400</v>
      </c>
      <c r="V197" s="24" t="n">
        <f aca="false">$Q$5</f>
        <v>512000</v>
      </c>
      <c r="X197" s="24" t="n">
        <f aca="false">$N$5</f>
        <v>1</v>
      </c>
      <c r="Y197" s="16" t="n">
        <f aca="false">S197</f>
        <v>0.0991550925925926</v>
      </c>
      <c r="Z197" s="24" t="n">
        <f aca="false">$P$5</f>
        <v>6400</v>
      </c>
      <c r="AA197" s="24" t="n">
        <f aca="false">$Q$5</f>
        <v>512000</v>
      </c>
      <c r="AC197" s="24" t="n">
        <f aca="false">$N$5</f>
        <v>1</v>
      </c>
      <c r="AD197" s="24" t="n">
        <f aca="false">$O$5</f>
        <v>80</v>
      </c>
      <c r="AE197" s="16" t="n">
        <f aca="false">Y197</f>
        <v>0.0991550925925926</v>
      </c>
      <c r="AF197" s="24" t="n">
        <f aca="false">$Q$5</f>
        <v>512000</v>
      </c>
      <c r="AH197" s="24" t="n">
        <f aca="false">$N$5</f>
        <v>1</v>
      </c>
      <c r="AI197" s="24" t="n">
        <f aca="false">$O$5</f>
        <v>80</v>
      </c>
      <c r="AJ197" s="24" t="n">
        <f aca="false">$P$5</f>
        <v>6400</v>
      </c>
      <c r="AK197" s="16" t="n">
        <f aca="false">AE197</f>
        <v>0.0991550925925926</v>
      </c>
    </row>
    <row r="198" customFormat="false" ht="14.65" hidden="false" customHeight="false" outlineLevel="0" collapsed="false">
      <c r="I198" s="0" t="str">
        <f aca="false">ADDRESS(I194,5,1)</f>
        <v>$E$34</v>
      </c>
      <c r="J198" s="16" t="n">
        <f aca="true">INDIRECT(I198)</f>
        <v>0.209386574074074</v>
      </c>
      <c r="K198" s="12" t="n">
        <f aca="false">MDETERM(AH195:AK198)</f>
        <v>22.2588055555912</v>
      </c>
      <c r="L198" s="12" t="n">
        <f aca="false">K198/K194</f>
        <v>2.55627422295403E-010</v>
      </c>
      <c r="M198" s="16" t="n">
        <f aca="false">J198</f>
        <v>0.209386574074074</v>
      </c>
      <c r="N198" s="24" t="n">
        <f aca="false">$N$6</f>
        <v>1</v>
      </c>
      <c r="O198" s="31" t="n">
        <f aca="false">$O$6</f>
        <v>160.9</v>
      </c>
      <c r="P198" s="24" t="n">
        <f aca="false">$P$6</f>
        <v>25888.81</v>
      </c>
      <c r="Q198" s="24" t="n">
        <f aca="false">$Q$6</f>
        <v>4165509.529</v>
      </c>
      <c r="R198" s="25"/>
      <c r="S198" s="26" t="n">
        <f aca="false">M198</f>
        <v>0.209386574074074</v>
      </c>
      <c r="T198" s="31" t="n">
        <f aca="false">$O$6</f>
        <v>160.9</v>
      </c>
      <c r="U198" s="24" t="n">
        <f aca="false">$P$6</f>
        <v>25888.81</v>
      </c>
      <c r="V198" s="24" t="n">
        <f aca="false">$Q$6</f>
        <v>4165509.529</v>
      </c>
      <c r="X198" s="24" t="n">
        <f aca="false">$N$6</f>
        <v>1</v>
      </c>
      <c r="Y198" s="16" t="n">
        <f aca="false">S198</f>
        <v>0.209386574074074</v>
      </c>
      <c r="Z198" s="24" t="n">
        <f aca="false">$P$6</f>
        <v>25888.81</v>
      </c>
      <c r="AA198" s="24" t="n">
        <f aca="false">$Q$6</f>
        <v>4165509.529</v>
      </c>
      <c r="AC198" s="24" t="n">
        <f aca="false">$N$6</f>
        <v>1</v>
      </c>
      <c r="AD198" s="31" t="n">
        <f aca="false">$O$6</f>
        <v>160.9</v>
      </c>
      <c r="AE198" s="16" t="n">
        <f aca="false">Y198</f>
        <v>0.209386574074074</v>
      </c>
      <c r="AF198" s="24" t="n">
        <f aca="false">$Q$6</f>
        <v>4165509.529</v>
      </c>
      <c r="AH198" s="24" t="n">
        <f aca="false">$N$6</f>
        <v>1</v>
      </c>
      <c r="AI198" s="31" t="n">
        <f aca="false">$O$6</f>
        <v>160.9</v>
      </c>
      <c r="AJ198" s="24" t="n">
        <f aca="false">$P$6</f>
        <v>25888.81</v>
      </c>
      <c r="AK198" s="16" t="n">
        <f aca="false">AE198</f>
        <v>0.209386574074074</v>
      </c>
    </row>
    <row r="200" customFormat="false" ht="14.65" hidden="false" customHeight="false" outlineLevel="0" collapsed="false">
      <c r="I200" s="12" t="n">
        <f aca="false">I194+1</f>
        <v>35</v>
      </c>
      <c r="J200" s="10" t="n">
        <f aca="false">L201+$F$1*L202+L203*$F$1*$F$1+L204*$F$1*$F$1*$F$1</f>
        <v>0.100315029451289</v>
      </c>
      <c r="K200" s="12" t="n">
        <f aca="false">MDETERM(N201:Q204)</f>
        <v>87075186831.3602</v>
      </c>
      <c r="N200" s="24" t="s">
        <v>6</v>
      </c>
      <c r="O200" s="24" t="s">
        <v>7</v>
      </c>
      <c r="P200" s="24" t="s">
        <v>8</v>
      </c>
      <c r="Q200" s="24" t="s">
        <v>9</v>
      </c>
      <c r="R200" s="25"/>
    </row>
    <row r="201" customFormat="false" ht="14.65" hidden="false" customHeight="false" outlineLevel="0" collapsed="false">
      <c r="I201" s="0" t="str">
        <f aca="false">ADDRESS(I200,2,1)</f>
        <v>$B$35</v>
      </c>
      <c r="J201" s="16" t="n">
        <f aca="true">INDIRECT(I201)</f>
        <v>0.0191898148148148</v>
      </c>
      <c r="K201" s="12" t="n">
        <f aca="false">MDETERM(S201:V204)</f>
        <v>2582813.51875704</v>
      </c>
      <c r="L201" s="12" t="n">
        <f aca="false">K201/K200</f>
        <v>2.96618774273688E-005</v>
      </c>
      <c r="M201" s="16" t="n">
        <f aca="false">J201</f>
        <v>0.0191898148148148</v>
      </c>
      <c r="N201" s="24" t="n">
        <f aca="false">$N$3</f>
        <v>1</v>
      </c>
      <c r="O201" s="24" t="n">
        <f aca="false">$O$3</f>
        <v>16</v>
      </c>
      <c r="P201" s="24" t="n">
        <f aca="false">$P$3</f>
        <v>256</v>
      </c>
      <c r="Q201" s="24" t="n">
        <f aca="false">$Q$3</f>
        <v>4096</v>
      </c>
      <c r="R201" s="25"/>
      <c r="S201" s="26" t="n">
        <f aca="false">M201</f>
        <v>0.0191898148148148</v>
      </c>
      <c r="T201" s="24" t="n">
        <f aca="false">$O$3</f>
        <v>16</v>
      </c>
      <c r="U201" s="24" t="n">
        <f aca="false">$P$3</f>
        <v>256</v>
      </c>
      <c r="V201" s="24" t="n">
        <f aca="false">$Q$3</f>
        <v>4096</v>
      </c>
      <c r="X201" s="24" t="n">
        <f aca="false">$N$3</f>
        <v>1</v>
      </c>
      <c r="Y201" s="16" t="n">
        <f aca="false">S201</f>
        <v>0.0191898148148148</v>
      </c>
      <c r="Z201" s="24" t="n">
        <f aca="false">$P$3</f>
        <v>256</v>
      </c>
      <c r="AA201" s="24" t="n">
        <f aca="false">$Q$3</f>
        <v>4096</v>
      </c>
      <c r="AC201" s="24" t="n">
        <f aca="false">$N$3</f>
        <v>1</v>
      </c>
      <c r="AD201" s="24" t="n">
        <f aca="false">$O$3</f>
        <v>16</v>
      </c>
      <c r="AE201" s="16" t="n">
        <f aca="false">Y201</f>
        <v>0.0191898148148148</v>
      </c>
      <c r="AF201" s="24" t="n">
        <f aca="false">$Q$3</f>
        <v>4096</v>
      </c>
      <c r="AH201" s="24" t="n">
        <f aca="false">$N$3</f>
        <v>1</v>
      </c>
      <c r="AI201" s="24" t="n">
        <f aca="false">$O$3</f>
        <v>16</v>
      </c>
      <c r="AJ201" s="24" t="n">
        <f aca="false">$P$3</f>
        <v>256</v>
      </c>
      <c r="AK201" s="16" t="n">
        <f aca="false">AE201</f>
        <v>0.0191898148148148</v>
      </c>
    </row>
    <row r="202" customFormat="false" ht="14.65" hidden="false" customHeight="false" outlineLevel="0" collapsed="false">
      <c r="I202" s="0" t="str">
        <f aca="false">ADDRESS(I200,3,1)</f>
        <v>$C$35</v>
      </c>
      <c r="J202" s="16" t="n">
        <f aca="true">INDIRECT(I202)</f>
        <v>0.0486458333333333</v>
      </c>
      <c r="K202" s="12" t="n">
        <f aca="false">MDETERM(X201:AA204)</f>
        <v>103245334.283544</v>
      </c>
      <c r="L202" s="12" t="n">
        <f aca="false">K202/K200</f>
        <v>0.00118570327599183</v>
      </c>
      <c r="M202" s="16" t="n">
        <f aca="false">J202</f>
        <v>0.0486458333333333</v>
      </c>
      <c r="N202" s="24" t="n">
        <f aca="false">$N$4</f>
        <v>1</v>
      </c>
      <c r="O202" s="24" t="n">
        <f aca="false">$O$4</f>
        <v>40</v>
      </c>
      <c r="P202" s="24" t="n">
        <f aca="false">$P$4</f>
        <v>1600</v>
      </c>
      <c r="Q202" s="24" t="n">
        <f aca="false">$Q$4</f>
        <v>64000</v>
      </c>
      <c r="R202" s="25"/>
      <c r="S202" s="26" t="n">
        <f aca="false">M202</f>
        <v>0.0486458333333333</v>
      </c>
      <c r="T202" s="24" t="n">
        <f aca="false">$O$4</f>
        <v>40</v>
      </c>
      <c r="U202" s="24" t="n">
        <f aca="false">$P$4</f>
        <v>1600</v>
      </c>
      <c r="V202" s="24" t="n">
        <f aca="false">$Q$4</f>
        <v>64000</v>
      </c>
      <c r="X202" s="24" t="n">
        <f aca="false">$N$4</f>
        <v>1</v>
      </c>
      <c r="Y202" s="16" t="n">
        <f aca="false">S202</f>
        <v>0.0486458333333333</v>
      </c>
      <c r="Z202" s="24" t="n">
        <f aca="false">$P$4</f>
        <v>1600</v>
      </c>
      <c r="AA202" s="24" t="n">
        <f aca="false">$Q$4</f>
        <v>64000</v>
      </c>
      <c r="AC202" s="24" t="n">
        <f aca="false">$N$4</f>
        <v>1</v>
      </c>
      <c r="AD202" s="24" t="n">
        <f aca="false">$O$4</f>
        <v>40</v>
      </c>
      <c r="AE202" s="16" t="n">
        <f aca="false">Y202</f>
        <v>0.0486458333333333</v>
      </c>
      <c r="AF202" s="24" t="n">
        <f aca="false">$Q$4</f>
        <v>64000</v>
      </c>
      <c r="AH202" s="24" t="n">
        <f aca="false">$N$4</f>
        <v>1</v>
      </c>
      <c r="AI202" s="24" t="n">
        <f aca="false">$O$4</f>
        <v>40</v>
      </c>
      <c r="AJ202" s="24" t="n">
        <f aca="false">$P$4</f>
        <v>1600</v>
      </c>
      <c r="AK202" s="16" t="n">
        <f aca="false">AE202</f>
        <v>0.0486458333333333</v>
      </c>
    </row>
    <row r="203" customFormat="false" ht="14.65" hidden="false" customHeight="false" outlineLevel="0" collapsed="false">
      <c r="I203" s="0" t="str">
        <f aca="false">ADDRESS(I200,4,1)</f>
        <v>$D$35</v>
      </c>
      <c r="J203" s="16" t="n">
        <f aca="true">INDIRECT(I203)</f>
        <v>0.0996875</v>
      </c>
      <c r="K203" s="12" t="n">
        <f aca="false">MDETERM(AC201:AF204)</f>
        <v>63983.2185319486</v>
      </c>
      <c r="L203" s="12" t="n">
        <f aca="false">K203/K200</f>
        <v>7.34804263536819E-007</v>
      </c>
      <c r="M203" s="16" t="n">
        <f aca="false">J203</f>
        <v>0.0996875</v>
      </c>
      <c r="N203" s="24" t="n">
        <f aca="false">$N$5</f>
        <v>1</v>
      </c>
      <c r="O203" s="24" t="n">
        <f aca="false">$O$5</f>
        <v>80</v>
      </c>
      <c r="P203" s="24" t="n">
        <f aca="false">$P$5</f>
        <v>6400</v>
      </c>
      <c r="Q203" s="24" t="n">
        <f aca="false">$Q$5</f>
        <v>512000</v>
      </c>
      <c r="R203" s="25"/>
      <c r="S203" s="26" t="n">
        <f aca="false">M203</f>
        <v>0.0996875</v>
      </c>
      <c r="T203" s="24" t="n">
        <f aca="false">$O$5</f>
        <v>80</v>
      </c>
      <c r="U203" s="24" t="n">
        <f aca="false">$P$5</f>
        <v>6400</v>
      </c>
      <c r="V203" s="24" t="n">
        <f aca="false">$Q$5</f>
        <v>512000</v>
      </c>
      <c r="X203" s="24" t="n">
        <f aca="false">$N$5</f>
        <v>1</v>
      </c>
      <c r="Y203" s="16" t="n">
        <f aca="false">S203</f>
        <v>0.0996875</v>
      </c>
      <c r="Z203" s="24" t="n">
        <f aca="false">$P$5</f>
        <v>6400</v>
      </c>
      <c r="AA203" s="24" t="n">
        <f aca="false">$Q$5</f>
        <v>512000</v>
      </c>
      <c r="AC203" s="24" t="n">
        <f aca="false">$N$5</f>
        <v>1</v>
      </c>
      <c r="AD203" s="24" t="n">
        <f aca="false">$O$5</f>
        <v>80</v>
      </c>
      <c r="AE203" s="16" t="n">
        <f aca="false">Y203</f>
        <v>0.0996875</v>
      </c>
      <c r="AF203" s="24" t="n">
        <f aca="false">$Q$5</f>
        <v>512000</v>
      </c>
      <c r="AH203" s="24" t="n">
        <f aca="false">$N$5</f>
        <v>1</v>
      </c>
      <c r="AI203" s="24" t="n">
        <f aca="false">$O$5</f>
        <v>80</v>
      </c>
      <c r="AJ203" s="24" t="n">
        <f aca="false">$P$5</f>
        <v>6400</v>
      </c>
      <c r="AK203" s="16" t="n">
        <f aca="false">AE203</f>
        <v>0.0996875</v>
      </c>
    </row>
    <row r="204" customFormat="false" ht="14.65" hidden="false" customHeight="false" outlineLevel="0" collapsed="false">
      <c r="I204" s="0" t="str">
        <f aca="false">ADDRESS(I200,5,1)</f>
        <v>$E$35</v>
      </c>
      <c r="J204" s="16" t="n">
        <f aca="true">INDIRECT(I204)</f>
        <v>0.210636574074074</v>
      </c>
      <c r="K204" s="12" t="n">
        <f aca="false">MDETERM(AH201:AK204)</f>
        <v>16.8076805555373</v>
      </c>
      <c r="L204" s="12" t="n">
        <f aca="false">K204/K200</f>
        <v>1.93024915215962E-010</v>
      </c>
      <c r="M204" s="16" t="n">
        <f aca="false">J204</f>
        <v>0.210636574074074</v>
      </c>
      <c r="N204" s="24" t="n">
        <f aca="false">$N$6</f>
        <v>1</v>
      </c>
      <c r="O204" s="31" t="n">
        <f aca="false">$O$6</f>
        <v>160.9</v>
      </c>
      <c r="P204" s="24" t="n">
        <f aca="false">$P$6</f>
        <v>25888.81</v>
      </c>
      <c r="Q204" s="24" t="n">
        <f aca="false">$Q$6</f>
        <v>4165509.529</v>
      </c>
      <c r="R204" s="25"/>
      <c r="S204" s="26" t="n">
        <f aca="false">M204</f>
        <v>0.210636574074074</v>
      </c>
      <c r="T204" s="31" t="n">
        <f aca="false">$O$6</f>
        <v>160.9</v>
      </c>
      <c r="U204" s="24" t="n">
        <f aca="false">$P$6</f>
        <v>25888.81</v>
      </c>
      <c r="V204" s="24" t="n">
        <f aca="false">$Q$6</f>
        <v>4165509.529</v>
      </c>
      <c r="X204" s="24" t="n">
        <f aca="false">$N$6</f>
        <v>1</v>
      </c>
      <c r="Y204" s="16" t="n">
        <f aca="false">S204</f>
        <v>0.210636574074074</v>
      </c>
      <c r="Z204" s="24" t="n">
        <f aca="false">$P$6</f>
        <v>25888.81</v>
      </c>
      <c r="AA204" s="24" t="n">
        <f aca="false">$Q$6</f>
        <v>4165509.529</v>
      </c>
      <c r="AC204" s="24" t="n">
        <f aca="false">$N$6</f>
        <v>1</v>
      </c>
      <c r="AD204" s="31" t="n">
        <f aca="false">$O$6</f>
        <v>160.9</v>
      </c>
      <c r="AE204" s="16" t="n">
        <f aca="false">Y204</f>
        <v>0.210636574074074</v>
      </c>
      <c r="AF204" s="24" t="n">
        <f aca="false">$Q$6</f>
        <v>4165509.529</v>
      </c>
      <c r="AH204" s="24" t="n">
        <f aca="false">$N$6</f>
        <v>1</v>
      </c>
      <c r="AI204" s="31" t="n">
        <f aca="false">$O$6</f>
        <v>160.9</v>
      </c>
      <c r="AJ204" s="24" t="n">
        <f aca="false">$P$6</f>
        <v>25888.81</v>
      </c>
      <c r="AK204" s="16" t="n">
        <f aca="false">AE204</f>
        <v>0.210636574074074</v>
      </c>
    </row>
    <row r="206" customFormat="false" ht="14.65" hidden="false" customHeight="false" outlineLevel="0" collapsed="false">
      <c r="I206" s="12" t="n">
        <f aca="false">I200+1</f>
        <v>36</v>
      </c>
      <c r="J206" s="10" t="n">
        <f aca="false">L207+$F$1*L208+L209*$F$1*$F$1+L210*$F$1*$F$1*$F$1</f>
        <v>0.100862463925158</v>
      </c>
      <c r="K206" s="12" t="n">
        <f aca="false">MDETERM(N207:Q210)</f>
        <v>87075186831.3602</v>
      </c>
      <c r="N206" s="24" t="s">
        <v>6</v>
      </c>
      <c r="O206" s="24" t="s">
        <v>7</v>
      </c>
      <c r="P206" s="24" t="s">
        <v>8</v>
      </c>
      <c r="Q206" s="24" t="s">
        <v>9</v>
      </c>
      <c r="R206" s="25"/>
    </row>
    <row r="207" customFormat="false" ht="14.65" hidden="false" customHeight="false" outlineLevel="0" collapsed="false">
      <c r="I207" s="0" t="str">
        <f aca="false">ADDRESS(I206,2,1)</f>
        <v>$B$36</v>
      </c>
      <c r="J207" s="16" t="n">
        <f aca="true">INDIRECT(I207)</f>
        <v>0.0192824074074074</v>
      </c>
      <c r="K207" s="12" t="n">
        <f aca="false">MDETERM(S207:V210)</f>
        <v>-423164.636104893</v>
      </c>
      <c r="L207" s="12" t="n">
        <f aca="false">K207/K206</f>
        <v>-4.85976144874018E-006</v>
      </c>
      <c r="M207" s="16" t="n">
        <f aca="false">J207</f>
        <v>0.0192824074074074</v>
      </c>
      <c r="N207" s="24" t="n">
        <f aca="false">$N$3</f>
        <v>1</v>
      </c>
      <c r="O207" s="24" t="n">
        <f aca="false">$O$3</f>
        <v>16</v>
      </c>
      <c r="P207" s="24" t="n">
        <f aca="false">$P$3</f>
        <v>256</v>
      </c>
      <c r="Q207" s="24" t="n">
        <f aca="false">$Q$3</f>
        <v>4096</v>
      </c>
      <c r="R207" s="25"/>
      <c r="S207" s="26" t="n">
        <f aca="false">M207</f>
        <v>0.0192824074074074</v>
      </c>
      <c r="T207" s="24" t="n">
        <f aca="false">$O$3</f>
        <v>16</v>
      </c>
      <c r="U207" s="24" t="n">
        <f aca="false">$P$3</f>
        <v>256</v>
      </c>
      <c r="V207" s="24" t="n">
        <f aca="false">$Q$3</f>
        <v>4096</v>
      </c>
      <c r="X207" s="24" t="n">
        <f aca="false">$N$3</f>
        <v>1</v>
      </c>
      <c r="Y207" s="16" t="n">
        <f aca="false">S207</f>
        <v>0.0192824074074074</v>
      </c>
      <c r="Z207" s="24" t="n">
        <f aca="false">$P$3</f>
        <v>256</v>
      </c>
      <c r="AA207" s="24" t="n">
        <f aca="false">$Q$3</f>
        <v>4096</v>
      </c>
      <c r="AC207" s="24" t="n">
        <f aca="false">$N$3</f>
        <v>1</v>
      </c>
      <c r="AD207" s="24" t="n">
        <f aca="false">$O$3</f>
        <v>16</v>
      </c>
      <c r="AE207" s="16" t="n">
        <f aca="false">Y207</f>
        <v>0.0192824074074074</v>
      </c>
      <c r="AF207" s="24" t="n">
        <f aca="false">$Q$3</f>
        <v>4096</v>
      </c>
      <c r="AH207" s="24" t="n">
        <f aca="false">$N$3</f>
        <v>1</v>
      </c>
      <c r="AI207" s="24" t="n">
        <f aca="false">$O$3</f>
        <v>16</v>
      </c>
      <c r="AJ207" s="24" t="n">
        <f aca="false">$P$3</f>
        <v>256</v>
      </c>
      <c r="AK207" s="16" t="n">
        <f aca="false">AE207</f>
        <v>0.0192824074074074</v>
      </c>
    </row>
    <row r="208" customFormat="false" ht="14.65" hidden="false" customHeight="false" outlineLevel="0" collapsed="false">
      <c r="I208" s="0" t="str">
        <f aca="false">ADDRESS(I206,3,1)</f>
        <v>$C$36</v>
      </c>
      <c r="J208" s="16" t="n">
        <f aca="true">INDIRECT(I208)</f>
        <v>0.048912037037037</v>
      </c>
      <c r="K208" s="12" t="n">
        <f aca="false">MDETERM(X207:AA210)</f>
        <v>103971103.90973</v>
      </c>
      <c r="L208" s="12" t="n">
        <f aca="false">K208/K206</f>
        <v>0.00119403825237944</v>
      </c>
      <c r="M208" s="16" t="n">
        <f aca="false">J208</f>
        <v>0.048912037037037</v>
      </c>
      <c r="N208" s="24" t="n">
        <f aca="false">$N$4</f>
        <v>1</v>
      </c>
      <c r="O208" s="24" t="n">
        <f aca="false">$O$4</f>
        <v>40</v>
      </c>
      <c r="P208" s="24" t="n">
        <f aca="false">$P$4</f>
        <v>1600</v>
      </c>
      <c r="Q208" s="24" t="n">
        <f aca="false">$Q$4</f>
        <v>64000</v>
      </c>
      <c r="R208" s="25"/>
      <c r="S208" s="26" t="n">
        <f aca="false">M208</f>
        <v>0.048912037037037</v>
      </c>
      <c r="T208" s="24" t="n">
        <f aca="false">$O$4</f>
        <v>40</v>
      </c>
      <c r="U208" s="24" t="n">
        <f aca="false">$P$4</f>
        <v>1600</v>
      </c>
      <c r="V208" s="24" t="n">
        <f aca="false">$Q$4</f>
        <v>64000</v>
      </c>
      <c r="X208" s="24" t="n">
        <f aca="false">$N$4</f>
        <v>1</v>
      </c>
      <c r="Y208" s="16" t="n">
        <f aca="false">S208</f>
        <v>0.048912037037037</v>
      </c>
      <c r="Z208" s="24" t="n">
        <f aca="false">$P$4</f>
        <v>1600</v>
      </c>
      <c r="AA208" s="24" t="n">
        <f aca="false">$Q$4</f>
        <v>64000</v>
      </c>
      <c r="AC208" s="24" t="n">
        <f aca="false">$N$4</f>
        <v>1</v>
      </c>
      <c r="AD208" s="24" t="n">
        <f aca="false">$O$4</f>
        <v>40</v>
      </c>
      <c r="AE208" s="16" t="n">
        <f aca="false">Y208</f>
        <v>0.048912037037037</v>
      </c>
      <c r="AF208" s="24" t="n">
        <f aca="false">$Q$4</f>
        <v>64000</v>
      </c>
      <c r="AH208" s="24" t="n">
        <f aca="false">$N$4</f>
        <v>1</v>
      </c>
      <c r="AI208" s="24" t="n">
        <f aca="false">$O$4</f>
        <v>40</v>
      </c>
      <c r="AJ208" s="24" t="n">
        <f aca="false">$P$4</f>
        <v>1600</v>
      </c>
      <c r="AK208" s="16" t="n">
        <f aca="false">AE208</f>
        <v>0.048912037037037</v>
      </c>
    </row>
    <row r="209" customFormat="false" ht="14.65" hidden="false" customHeight="false" outlineLevel="0" collapsed="false">
      <c r="I209" s="0" t="str">
        <f aca="false">ADDRESS(I206,4,1)</f>
        <v>$D$36</v>
      </c>
      <c r="J209" s="16" t="n">
        <f aca="true">INDIRECT(I209)</f>
        <v>0.100231481481481</v>
      </c>
      <c r="K209" s="12" t="n">
        <f aca="false">MDETERM(AC207:AF210)</f>
        <v>61628.1787738546</v>
      </c>
      <c r="L209" s="12" t="n">
        <f aca="false">K209/K206</f>
        <v>7.07758214670395E-007</v>
      </c>
      <c r="M209" s="16" t="n">
        <f aca="false">J209</f>
        <v>0.100231481481481</v>
      </c>
      <c r="N209" s="24" t="n">
        <f aca="false">$N$5</f>
        <v>1</v>
      </c>
      <c r="O209" s="24" t="n">
        <f aca="false">$O$5</f>
        <v>80</v>
      </c>
      <c r="P209" s="24" t="n">
        <f aca="false">$P$5</f>
        <v>6400</v>
      </c>
      <c r="Q209" s="24" t="n">
        <f aca="false">$Q$5</f>
        <v>512000</v>
      </c>
      <c r="R209" s="25"/>
      <c r="S209" s="26" t="n">
        <f aca="false">M209</f>
        <v>0.100231481481481</v>
      </c>
      <c r="T209" s="24" t="n">
        <f aca="false">$O$5</f>
        <v>80</v>
      </c>
      <c r="U209" s="24" t="n">
        <f aca="false">$P$5</f>
        <v>6400</v>
      </c>
      <c r="V209" s="24" t="n">
        <f aca="false">$Q$5</f>
        <v>512000</v>
      </c>
      <c r="X209" s="24" t="n">
        <f aca="false">$N$5</f>
        <v>1</v>
      </c>
      <c r="Y209" s="16" t="n">
        <f aca="false">S209</f>
        <v>0.100231481481481</v>
      </c>
      <c r="Z209" s="24" t="n">
        <f aca="false">$P$5</f>
        <v>6400</v>
      </c>
      <c r="AA209" s="24" t="n">
        <f aca="false">$Q$5</f>
        <v>512000</v>
      </c>
      <c r="AC209" s="24" t="n">
        <f aca="false">$N$5</f>
        <v>1</v>
      </c>
      <c r="AD209" s="24" t="n">
        <f aca="false">$O$5</f>
        <v>80</v>
      </c>
      <c r="AE209" s="16" t="n">
        <f aca="false">Y209</f>
        <v>0.100231481481481</v>
      </c>
      <c r="AF209" s="24" t="n">
        <f aca="false">$Q$5</f>
        <v>512000</v>
      </c>
      <c r="AH209" s="24" t="n">
        <f aca="false">$N$5</f>
        <v>1</v>
      </c>
      <c r="AI209" s="24" t="n">
        <f aca="false">$O$5</f>
        <v>80</v>
      </c>
      <c r="AJ209" s="24" t="n">
        <f aca="false">$P$5</f>
        <v>6400</v>
      </c>
      <c r="AK209" s="16" t="n">
        <f aca="false">AE209</f>
        <v>0.100231481481481</v>
      </c>
    </row>
    <row r="210" customFormat="false" ht="14.65" hidden="false" customHeight="false" outlineLevel="0" collapsed="false">
      <c r="I210" s="0" t="str">
        <f aca="false">ADDRESS(I206,5,1)</f>
        <v>$E$36</v>
      </c>
      <c r="J210" s="16" t="n">
        <f aca="true">INDIRECT(I210)</f>
        <v>0.21193287037037</v>
      </c>
      <c r="K210" s="12" t="n">
        <f aca="false">MDETERM(AH207:AK210)</f>
        <v>31.2294611112648</v>
      </c>
      <c r="L210" s="12" t="n">
        <f aca="false">K210/K206</f>
        <v>3.58649372429684E-010</v>
      </c>
      <c r="M210" s="16" t="n">
        <f aca="false">J210</f>
        <v>0.21193287037037</v>
      </c>
      <c r="N210" s="24" t="n">
        <f aca="false">$N$6</f>
        <v>1</v>
      </c>
      <c r="O210" s="31" t="n">
        <f aca="false">$O$6</f>
        <v>160.9</v>
      </c>
      <c r="P210" s="24" t="n">
        <f aca="false">$P$6</f>
        <v>25888.81</v>
      </c>
      <c r="Q210" s="24" t="n">
        <f aca="false">$Q$6</f>
        <v>4165509.529</v>
      </c>
      <c r="R210" s="25"/>
      <c r="S210" s="26" t="n">
        <f aca="false">M210</f>
        <v>0.21193287037037</v>
      </c>
      <c r="T210" s="31" t="n">
        <f aca="false">$O$6</f>
        <v>160.9</v>
      </c>
      <c r="U210" s="24" t="n">
        <f aca="false">$P$6</f>
        <v>25888.81</v>
      </c>
      <c r="V210" s="24" t="n">
        <f aca="false">$Q$6</f>
        <v>4165509.529</v>
      </c>
      <c r="X210" s="24" t="n">
        <f aca="false">$N$6</f>
        <v>1</v>
      </c>
      <c r="Y210" s="16" t="n">
        <f aca="false">S210</f>
        <v>0.21193287037037</v>
      </c>
      <c r="Z210" s="24" t="n">
        <f aca="false">$P$6</f>
        <v>25888.81</v>
      </c>
      <c r="AA210" s="24" t="n">
        <f aca="false">$Q$6</f>
        <v>4165509.529</v>
      </c>
      <c r="AC210" s="24" t="n">
        <f aca="false">$N$6</f>
        <v>1</v>
      </c>
      <c r="AD210" s="31" t="n">
        <f aca="false">$O$6</f>
        <v>160.9</v>
      </c>
      <c r="AE210" s="16" t="n">
        <f aca="false">Y210</f>
        <v>0.21193287037037</v>
      </c>
      <c r="AF210" s="24" t="n">
        <f aca="false">$Q$6</f>
        <v>4165509.529</v>
      </c>
      <c r="AH210" s="24" t="n">
        <f aca="false">$N$6</f>
        <v>1</v>
      </c>
      <c r="AI210" s="31" t="n">
        <f aca="false">$O$6</f>
        <v>160.9</v>
      </c>
      <c r="AJ210" s="24" t="n">
        <f aca="false">$P$6</f>
        <v>25888.81</v>
      </c>
      <c r="AK210" s="16" t="n">
        <f aca="false">AE210</f>
        <v>0.21193287037037</v>
      </c>
    </row>
    <row r="212" customFormat="false" ht="14.65" hidden="false" customHeight="false" outlineLevel="0" collapsed="false">
      <c r="I212" s="12" t="n">
        <f aca="false">I206+1</f>
        <v>37</v>
      </c>
      <c r="J212" s="10" t="n">
        <f aca="false">L213+$F$1*L214+L215*$F$1*$F$1+L216*$F$1*$F$1*$F$1</f>
        <v>0.101445223196003</v>
      </c>
      <c r="K212" s="12" t="n">
        <f aca="false">MDETERM(N213:Q216)</f>
        <v>87075186831.3602</v>
      </c>
      <c r="N212" s="24" t="s">
        <v>6</v>
      </c>
      <c r="O212" s="24" t="s">
        <v>7</v>
      </c>
      <c r="P212" s="24" t="s">
        <v>8</v>
      </c>
      <c r="Q212" s="24" t="s">
        <v>9</v>
      </c>
      <c r="R212" s="25"/>
    </row>
    <row r="213" customFormat="false" ht="14.65" hidden="false" customHeight="false" outlineLevel="0" collapsed="false">
      <c r="I213" s="0" t="str">
        <f aca="false">ADDRESS(I212,2,1)</f>
        <v>$B$37</v>
      </c>
      <c r="J213" s="16" t="n">
        <f aca="true">INDIRECT(I213)</f>
        <v>0.0193865740740741</v>
      </c>
      <c r="K213" s="12" t="n">
        <f aca="false">MDETERM(S213:V216)</f>
        <v>223581.223648797</v>
      </c>
      <c r="L213" s="12" t="n">
        <f aca="false">K213/K212</f>
        <v>2.56768009102076E-006</v>
      </c>
      <c r="M213" s="16" t="n">
        <f aca="false">J213</f>
        <v>0.0193865740740741</v>
      </c>
      <c r="N213" s="24" t="n">
        <f aca="false">$N$3</f>
        <v>1</v>
      </c>
      <c r="O213" s="24" t="n">
        <f aca="false">$O$3</f>
        <v>16</v>
      </c>
      <c r="P213" s="24" t="n">
        <f aca="false">$P$3</f>
        <v>256</v>
      </c>
      <c r="Q213" s="24" t="n">
        <f aca="false">$Q$3</f>
        <v>4096</v>
      </c>
      <c r="R213" s="25"/>
      <c r="S213" s="26" t="n">
        <f aca="false">M213</f>
        <v>0.0193865740740741</v>
      </c>
      <c r="T213" s="24" t="n">
        <f aca="false">$O$3</f>
        <v>16</v>
      </c>
      <c r="U213" s="24" t="n">
        <f aca="false">$P$3</f>
        <v>256</v>
      </c>
      <c r="V213" s="24" t="n">
        <f aca="false">$Q$3</f>
        <v>4096</v>
      </c>
      <c r="X213" s="24" t="n">
        <f aca="false">$N$3</f>
        <v>1</v>
      </c>
      <c r="Y213" s="16" t="n">
        <f aca="false">S213</f>
        <v>0.0193865740740741</v>
      </c>
      <c r="Z213" s="24" t="n">
        <f aca="false">$P$3</f>
        <v>256</v>
      </c>
      <c r="AA213" s="24" t="n">
        <f aca="false">$Q$3</f>
        <v>4096</v>
      </c>
      <c r="AC213" s="24" t="n">
        <f aca="false">$N$3</f>
        <v>1</v>
      </c>
      <c r="AD213" s="24" t="n">
        <f aca="false">$O$3</f>
        <v>16</v>
      </c>
      <c r="AE213" s="16" t="n">
        <f aca="false">Y213</f>
        <v>0.0193865740740741</v>
      </c>
      <c r="AF213" s="24" t="n">
        <f aca="false">$Q$3</f>
        <v>4096</v>
      </c>
      <c r="AH213" s="24" t="n">
        <f aca="false">$N$3</f>
        <v>1</v>
      </c>
      <c r="AI213" s="24" t="n">
        <f aca="false">$O$3</f>
        <v>16</v>
      </c>
      <c r="AJ213" s="24" t="n">
        <f aca="false">$P$3</f>
        <v>256</v>
      </c>
      <c r="AK213" s="16" t="n">
        <f aca="false">AE213</f>
        <v>0.0193865740740741</v>
      </c>
    </row>
    <row r="214" customFormat="false" ht="14.65" hidden="false" customHeight="false" outlineLevel="0" collapsed="false">
      <c r="I214" s="0" t="str">
        <f aca="false">ADDRESS(I212,3,1)</f>
        <v>$C$37</v>
      </c>
      <c r="J214" s="16" t="n">
        <f aca="true">INDIRECT(I214)</f>
        <v>0.0491782407407407</v>
      </c>
      <c r="K214" s="12" t="n">
        <f aca="false">MDETERM(X213:AA216)</f>
        <v>104472275.264415</v>
      </c>
      <c r="L214" s="12" t="n">
        <f aca="false">K214/K212</f>
        <v>0.00119979386856497</v>
      </c>
      <c r="M214" s="16" t="n">
        <f aca="false">J214</f>
        <v>0.0491782407407407</v>
      </c>
      <c r="N214" s="24" t="n">
        <f aca="false">$N$4</f>
        <v>1</v>
      </c>
      <c r="O214" s="24" t="n">
        <f aca="false">$O$4</f>
        <v>40</v>
      </c>
      <c r="P214" s="24" t="n">
        <f aca="false">$P$4</f>
        <v>1600</v>
      </c>
      <c r="Q214" s="24" t="n">
        <f aca="false">$Q$4</f>
        <v>64000</v>
      </c>
      <c r="R214" s="25"/>
      <c r="S214" s="26" t="n">
        <f aca="false">M214</f>
        <v>0.0491782407407407</v>
      </c>
      <c r="T214" s="24" t="n">
        <f aca="false">$O$4</f>
        <v>40</v>
      </c>
      <c r="U214" s="24" t="n">
        <f aca="false">$P$4</f>
        <v>1600</v>
      </c>
      <c r="V214" s="24" t="n">
        <f aca="false">$Q$4</f>
        <v>64000</v>
      </c>
      <c r="X214" s="24" t="n">
        <f aca="false">$N$4</f>
        <v>1</v>
      </c>
      <c r="Y214" s="16" t="n">
        <f aca="false">S214</f>
        <v>0.0491782407407407</v>
      </c>
      <c r="Z214" s="24" t="n">
        <f aca="false">$P$4</f>
        <v>1600</v>
      </c>
      <c r="AA214" s="24" t="n">
        <f aca="false">$Q$4</f>
        <v>64000</v>
      </c>
      <c r="AC214" s="24" t="n">
        <f aca="false">$N$4</f>
        <v>1</v>
      </c>
      <c r="AD214" s="24" t="n">
        <f aca="false">$O$4</f>
        <v>40</v>
      </c>
      <c r="AE214" s="16" t="n">
        <f aca="false">Y214</f>
        <v>0.0491782407407407</v>
      </c>
      <c r="AF214" s="24" t="n">
        <f aca="false">$Q$4</f>
        <v>64000</v>
      </c>
      <c r="AH214" s="24" t="n">
        <f aca="false">$N$4</f>
        <v>1</v>
      </c>
      <c r="AI214" s="24" t="n">
        <f aca="false">$O$4</f>
        <v>40</v>
      </c>
      <c r="AJ214" s="24" t="n">
        <f aca="false">$P$4</f>
        <v>1600</v>
      </c>
      <c r="AK214" s="16" t="n">
        <f aca="false">AE214</f>
        <v>0.0491782407407407</v>
      </c>
    </row>
    <row r="215" customFormat="false" ht="14.65" hidden="false" customHeight="false" outlineLevel="0" collapsed="false">
      <c r="I215" s="0" t="str">
        <f aca="false">ADDRESS(I212,4,1)</f>
        <v>$D$37</v>
      </c>
      <c r="J215" s="16" t="n">
        <f aca="true">INDIRECT(I215)</f>
        <v>0.100810185185185</v>
      </c>
      <c r="K215" s="12" t="n">
        <f aca="false">MDETERM(AC213:AF216)</f>
        <v>63227.994183051</v>
      </c>
      <c r="L215" s="12" t="n">
        <f aca="false">K215/K212</f>
        <v>7.2613101945455E-007</v>
      </c>
      <c r="M215" s="16" t="n">
        <f aca="false">J215</f>
        <v>0.100810185185185</v>
      </c>
      <c r="N215" s="24" t="n">
        <f aca="false">$N$5</f>
        <v>1</v>
      </c>
      <c r="O215" s="24" t="n">
        <f aca="false">$O$5</f>
        <v>80</v>
      </c>
      <c r="P215" s="24" t="n">
        <f aca="false">$P$5</f>
        <v>6400</v>
      </c>
      <c r="Q215" s="24" t="n">
        <f aca="false">$Q$5</f>
        <v>512000</v>
      </c>
      <c r="R215" s="25"/>
      <c r="S215" s="26" t="n">
        <f aca="false">M215</f>
        <v>0.100810185185185</v>
      </c>
      <c r="T215" s="24" t="n">
        <f aca="false">$O$5</f>
        <v>80</v>
      </c>
      <c r="U215" s="24" t="n">
        <f aca="false">$P$5</f>
        <v>6400</v>
      </c>
      <c r="V215" s="24" t="n">
        <f aca="false">$Q$5</f>
        <v>512000</v>
      </c>
      <c r="X215" s="24" t="n">
        <f aca="false">$N$5</f>
        <v>1</v>
      </c>
      <c r="Y215" s="16" t="n">
        <f aca="false">S215</f>
        <v>0.100810185185185</v>
      </c>
      <c r="Z215" s="24" t="n">
        <f aca="false">$P$5</f>
        <v>6400</v>
      </c>
      <c r="AA215" s="24" t="n">
        <f aca="false">$Q$5</f>
        <v>512000</v>
      </c>
      <c r="AC215" s="24" t="n">
        <f aca="false">$N$5</f>
        <v>1</v>
      </c>
      <c r="AD215" s="24" t="n">
        <f aca="false">$O$5</f>
        <v>80</v>
      </c>
      <c r="AE215" s="16" t="n">
        <f aca="false">Y215</f>
        <v>0.100810185185185</v>
      </c>
      <c r="AF215" s="24" t="n">
        <f aca="false">$Q$5</f>
        <v>512000</v>
      </c>
      <c r="AH215" s="24" t="n">
        <f aca="false">$N$5</f>
        <v>1</v>
      </c>
      <c r="AI215" s="24" t="n">
        <f aca="false">$O$5</f>
        <v>80</v>
      </c>
      <c r="AJ215" s="24" t="n">
        <f aca="false">$P$5</f>
        <v>6400</v>
      </c>
      <c r="AK215" s="16" t="n">
        <f aca="false">AE215</f>
        <v>0.100810185185185</v>
      </c>
    </row>
    <row r="216" customFormat="false" ht="14.65" hidden="false" customHeight="false" outlineLevel="0" collapsed="false">
      <c r="I216" s="0" t="str">
        <f aca="false">ADDRESS(I212,5,1)</f>
        <v>$E$37</v>
      </c>
      <c r="J216" s="16" t="n">
        <f aca="true">INDIRECT(I216)</f>
        <v>0.213287037037037</v>
      </c>
      <c r="K216" s="12" t="n">
        <f aca="false">MDETERM(AH213:AK216)</f>
        <v>30.0799694444744</v>
      </c>
      <c r="L216" s="12" t="n">
        <f aca="false">K216/K212</f>
        <v>3.45448233177274E-010</v>
      </c>
      <c r="M216" s="16" t="n">
        <f aca="false">J216</f>
        <v>0.213287037037037</v>
      </c>
      <c r="N216" s="24" t="n">
        <f aca="false">$N$6</f>
        <v>1</v>
      </c>
      <c r="O216" s="31" t="n">
        <f aca="false">$O$6</f>
        <v>160.9</v>
      </c>
      <c r="P216" s="24" t="n">
        <f aca="false">$P$6</f>
        <v>25888.81</v>
      </c>
      <c r="Q216" s="24" t="n">
        <f aca="false">$Q$6</f>
        <v>4165509.529</v>
      </c>
      <c r="R216" s="25"/>
      <c r="S216" s="26" t="n">
        <f aca="false">M216</f>
        <v>0.213287037037037</v>
      </c>
      <c r="T216" s="31" t="n">
        <f aca="false">$O$6</f>
        <v>160.9</v>
      </c>
      <c r="U216" s="24" t="n">
        <f aca="false">$P$6</f>
        <v>25888.81</v>
      </c>
      <c r="V216" s="24" t="n">
        <f aca="false">$Q$6</f>
        <v>4165509.529</v>
      </c>
      <c r="X216" s="24" t="n">
        <f aca="false">$N$6</f>
        <v>1</v>
      </c>
      <c r="Y216" s="16" t="n">
        <f aca="false">S216</f>
        <v>0.213287037037037</v>
      </c>
      <c r="Z216" s="24" t="n">
        <f aca="false">$P$6</f>
        <v>25888.81</v>
      </c>
      <c r="AA216" s="24" t="n">
        <f aca="false">$Q$6</f>
        <v>4165509.529</v>
      </c>
      <c r="AC216" s="24" t="n">
        <f aca="false">$N$6</f>
        <v>1</v>
      </c>
      <c r="AD216" s="31" t="n">
        <f aca="false">$O$6</f>
        <v>160.9</v>
      </c>
      <c r="AE216" s="16" t="n">
        <f aca="false">Y216</f>
        <v>0.213287037037037</v>
      </c>
      <c r="AF216" s="24" t="n">
        <f aca="false">$Q$6</f>
        <v>4165509.529</v>
      </c>
      <c r="AH216" s="24" t="n">
        <f aca="false">$N$6</f>
        <v>1</v>
      </c>
      <c r="AI216" s="31" t="n">
        <f aca="false">$O$6</f>
        <v>160.9</v>
      </c>
      <c r="AJ216" s="24" t="n">
        <f aca="false">$P$6</f>
        <v>25888.81</v>
      </c>
      <c r="AK216" s="16" t="n">
        <f aca="false">AE216</f>
        <v>0.213287037037037</v>
      </c>
    </row>
    <row r="218" customFormat="false" ht="14.65" hidden="false" customHeight="false" outlineLevel="0" collapsed="false">
      <c r="I218" s="12" t="n">
        <f aca="false">I212+1</f>
        <v>38</v>
      </c>
      <c r="J218" s="10" t="n">
        <f aca="false">L219+$F$1*L220+L221*$F$1*$F$1+L222*$F$1*$F$1*$F$1</f>
        <v>0.102051257233492</v>
      </c>
      <c r="K218" s="12" t="n">
        <f aca="false">MDETERM(N219:Q222)</f>
        <v>87075186831.3602</v>
      </c>
      <c r="N218" s="24" t="s">
        <v>6</v>
      </c>
      <c r="O218" s="24" t="s">
        <v>7</v>
      </c>
      <c r="P218" s="24" t="s">
        <v>8</v>
      </c>
      <c r="Q218" s="24" t="s">
        <v>9</v>
      </c>
      <c r="R218" s="25"/>
    </row>
    <row r="219" customFormat="false" ht="14.65" hidden="false" customHeight="false" outlineLevel="0" collapsed="false">
      <c r="I219" s="0" t="str">
        <f aca="false">ADDRESS(I218,2,1)</f>
        <v>$B$38</v>
      </c>
      <c r="J219" s="16" t="n">
        <f aca="true">INDIRECT(I219)</f>
        <v>0.0194907407407407</v>
      </c>
      <c r="K219" s="12" t="n">
        <f aca="false">MDETERM(S219:V222)</f>
        <v>-134253.615294612</v>
      </c>
      <c r="L219" s="12" t="n">
        <f aca="false">K219/K218</f>
        <v>-1.5418125436196E-006</v>
      </c>
      <c r="M219" s="16" t="n">
        <f aca="false">J219</f>
        <v>0.0194907407407407</v>
      </c>
      <c r="N219" s="24" t="n">
        <f aca="false">$N$3</f>
        <v>1</v>
      </c>
      <c r="O219" s="24" t="n">
        <f aca="false">$O$3</f>
        <v>16</v>
      </c>
      <c r="P219" s="24" t="n">
        <f aca="false">$P$3</f>
        <v>256</v>
      </c>
      <c r="Q219" s="24" t="n">
        <f aca="false">$Q$3</f>
        <v>4096</v>
      </c>
      <c r="R219" s="25"/>
      <c r="S219" s="26" t="n">
        <f aca="false">M219</f>
        <v>0.0194907407407407</v>
      </c>
      <c r="T219" s="24" t="n">
        <f aca="false">$O$3</f>
        <v>16</v>
      </c>
      <c r="U219" s="24" t="n">
        <f aca="false">$P$3</f>
        <v>256</v>
      </c>
      <c r="V219" s="24" t="n">
        <f aca="false">$Q$3</f>
        <v>4096</v>
      </c>
      <c r="X219" s="24" t="n">
        <f aca="false">$N$3</f>
        <v>1</v>
      </c>
      <c r="Y219" s="16" t="n">
        <f aca="false">S219</f>
        <v>0.0194907407407407</v>
      </c>
      <c r="Z219" s="24" t="n">
        <f aca="false">$P$3</f>
        <v>256</v>
      </c>
      <c r="AA219" s="24" t="n">
        <f aca="false">$Q$3</f>
        <v>4096</v>
      </c>
      <c r="AC219" s="24" t="n">
        <f aca="false">$N$3</f>
        <v>1</v>
      </c>
      <c r="AD219" s="24" t="n">
        <f aca="false">$O$3</f>
        <v>16</v>
      </c>
      <c r="AE219" s="16" t="n">
        <f aca="false">Y219</f>
        <v>0.0194907407407407</v>
      </c>
      <c r="AF219" s="24" t="n">
        <f aca="false">$Q$3</f>
        <v>4096</v>
      </c>
      <c r="AH219" s="24" t="n">
        <f aca="false">$N$3</f>
        <v>1</v>
      </c>
      <c r="AI219" s="24" t="n">
        <f aca="false">$O$3</f>
        <v>16</v>
      </c>
      <c r="AJ219" s="24" t="n">
        <f aca="false">$P$3</f>
        <v>256</v>
      </c>
      <c r="AK219" s="16" t="n">
        <f aca="false">AE219</f>
        <v>0.0194907407407407</v>
      </c>
    </row>
    <row r="220" customFormat="false" ht="14.65" hidden="false" customHeight="false" outlineLevel="0" collapsed="false">
      <c r="I220" s="0" t="str">
        <f aca="false">ADDRESS(I218,3,1)</f>
        <v>$C$38</v>
      </c>
      <c r="J220" s="16" t="n">
        <f aca="true">INDIRECT(I220)</f>
        <v>0.0494560185185185</v>
      </c>
      <c r="K220" s="12" t="n">
        <f aca="false">MDETERM(X219:AA222)</f>
        <v>105046609.708529</v>
      </c>
      <c r="L220" s="12" t="n">
        <f aca="false">K220/K218</f>
        <v>0.00120638971366176</v>
      </c>
      <c r="M220" s="16" t="n">
        <f aca="false">J220</f>
        <v>0.0494560185185185</v>
      </c>
      <c r="N220" s="24" t="n">
        <f aca="false">$N$4</f>
        <v>1</v>
      </c>
      <c r="O220" s="24" t="n">
        <f aca="false">$O$4</f>
        <v>40</v>
      </c>
      <c r="P220" s="24" t="n">
        <f aca="false">$P$4</f>
        <v>1600</v>
      </c>
      <c r="Q220" s="24" t="n">
        <f aca="false">$Q$4</f>
        <v>64000</v>
      </c>
      <c r="R220" s="25"/>
      <c r="S220" s="26" t="n">
        <f aca="false">M220</f>
        <v>0.0494560185185185</v>
      </c>
      <c r="T220" s="24" t="n">
        <f aca="false">$O$4</f>
        <v>40</v>
      </c>
      <c r="U220" s="24" t="n">
        <f aca="false">$P$4</f>
        <v>1600</v>
      </c>
      <c r="V220" s="24" t="n">
        <f aca="false">$Q$4</f>
        <v>64000</v>
      </c>
      <c r="X220" s="24" t="n">
        <f aca="false">$N$4</f>
        <v>1</v>
      </c>
      <c r="Y220" s="16" t="n">
        <f aca="false">S220</f>
        <v>0.0494560185185185</v>
      </c>
      <c r="Z220" s="24" t="n">
        <f aca="false">$P$4</f>
        <v>1600</v>
      </c>
      <c r="AA220" s="24" t="n">
        <f aca="false">$Q$4</f>
        <v>64000</v>
      </c>
      <c r="AC220" s="24" t="n">
        <f aca="false">$N$4</f>
        <v>1</v>
      </c>
      <c r="AD220" s="24" t="n">
        <f aca="false">$O$4</f>
        <v>40</v>
      </c>
      <c r="AE220" s="16" t="n">
        <f aca="false">Y220</f>
        <v>0.0494560185185185</v>
      </c>
      <c r="AF220" s="24" t="n">
        <f aca="false">$Q$4</f>
        <v>64000</v>
      </c>
      <c r="AH220" s="24" t="n">
        <f aca="false">$N$4</f>
        <v>1</v>
      </c>
      <c r="AI220" s="24" t="n">
        <f aca="false">$O$4</f>
        <v>40</v>
      </c>
      <c r="AJ220" s="24" t="n">
        <f aca="false">$P$4</f>
        <v>1600</v>
      </c>
      <c r="AK220" s="16" t="n">
        <f aca="false">AE220</f>
        <v>0.0494560185185185</v>
      </c>
    </row>
    <row r="221" customFormat="false" ht="14.65" hidden="false" customHeight="false" outlineLevel="0" collapsed="false">
      <c r="I221" s="0" t="str">
        <f aca="false">ADDRESS(I218,4,1)</f>
        <v>$D$38</v>
      </c>
      <c r="J221" s="16" t="n">
        <f aca="true">INDIRECT(I221)</f>
        <v>0.101412037037037</v>
      </c>
      <c r="K221" s="12" t="n">
        <f aca="false">MDETERM(AC219:AF222)</f>
        <v>64127.7801238873</v>
      </c>
      <c r="L221" s="12" t="n">
        <f aca="false">K221/K218</f>
        <v>7.36464456264498E-007</v>
      </c>
      <c r="M221" s="16" t="n">
        <f aca="false">J221</f>
        <v>0.101412037037037</v>
      </c>
      <c r="N221" s="24" t="n">
        <f aca="false">$N$5</f>
        <v>1</v>
      </c>
      <c r="O221" s="24" t="n">
        <f aca="false">$O$5</f>
        <v>80</v>
      </c>
      <c r="P221" s="24" t="n">
        <f aca="false">$P$5</f>
        <v>6400</v>
      </c>
      <c r="Q221" s="24" t="n">
        <f aca="false">$Q$5</f>
        <v>512000</v>
      </c>
      <c r="R221" s="25"/>
      <c r="S221" s="26" t="n">
        <f aca="false">M221</f>
        <v>0.101412037037037</v>
      </c>
      <c r="T221" s="24" t="n">
        <f aca="false">$O$5</f>
        <v>80</v>
      </c>
      <c r="U221" s="24" t="n">
        <f aca="false">$P$5</f>
        <v>6400</v>
      </c>
      <c r="V221" s="24" t="n">
        <f aca="false">$Q$5</f>
        <v>512000</v>
      </c>
      <c r="X221" s="24" t="n">
        <f aca="false">$N$5</f>
        <v>1</v>
      </c>
      <c r="Y221" s="16" t="n">
        <f aca="false">S221</f>
        <v>0.101412037037037</v>
      </c>
      <c r="Z221" s="24" t="n">
        <f aca="false">$P$5</f>
        <v>6400</v>
      </c>
      <c r="AA221" s="24" t="n">
        <f aca="false">$Q$5</f>
        <v>512000</v>
      </c>
      <c r="AC221" s="24" t="n">
        <f aca="false">$N$5</f>
        <v>1</v>
      </c>
      <c r="AD221" s="24" t="n">
        <f aca="false">$O$5</f>
        <v>80</v>
      </c>
      <c r="AE221" s="16" t="n">
        <f aca="false">Y221</f>
        <v>0.101412037037037</v>
      </c>
      <c r="AF221" s="24" t="n">
        <f aca="false">$Q$5</f>
        <v>512000</v>
      </c>
      <c r="AH221" s="24" t="n">
        <f aca="false">$N$5</f>
        <v>1</v>
      </c>
      <c r="AI221" s="24" t="n">
        <f aca="false">$O$5</f>
        <v>80</v>
      </c>
      <c r="AJ221" s="24" t="n">
        <f aca="false">$P$5</f>
        <v>6400</v>
      </c>
      <c r="AK221" s="16" t="n">
        <f aca="false">AE221</f>
        <v>0.101412037037037</v>
      </c>
    </row>
    <row r="222" customFormat="false" ht="14.65" hidden="false" customHeight="false" outlineLevel="0" collapsed="false">
      <c r="I222" s="0" t="str">
        <f aca="false">ADDRESS(I218,5,1)</f>
        <v>$E$38</v>
      </c>
      <c r="J222" s="16" t="n">
        <f aca="true">INDIRECT(I222)</f>
        <v>0.214710648148148</v>
      </c>
      <c r="K222" s="12" t="n">
        <f aca="false">MDETERM(AH219:AK222)</f>
        <v>32.1479611111136</v>
      </c>
      <c r="L222" s="12" t="n">
        <f aca="false">K222/K218</f>
        <v>3.69197727630203E-010</v>
      </c>
      <c r="M222" s="16" t="n">
        <f aca="false">J222</f>
        <v>0.214710648148148</v>
      </c>
      <c r="N222" s="24" t="n">
        <f aca="false">$N$6</f>
        <v>1</v>
      </c>
      <c r="O222" s="31" t="n">
        <f aca="false">$O$6</f>
        <v>160.9</v>
      </c>
      <c r="P222" s="24" t="n">
        <f aca="false">$P$6</f>
        <v>25888.81</v>
      </c>
      <c r="Q222" s="24" t="n">
        <f aca="false">$Q$6</f>
        <v>4165509.529</v>
      </c>
      <c r="R222" s="25"/>
      <c r="S222" s="26" t="n">
        <f aca="false">M222</f>
        <v>0.214710648148148</v>
      </c>
      <c r="T222" s="31" t="n">
        <f aca="false">$O$6</f>
        <v>160.9</v>
      </c>
      <c r="U222" s="24" t="n">
        <f aca="false">$P$6</f>
        <v>25888.81</v>
      </c>
      <c r="V222" s="24" t="n">
        <f aca="false">$Q$6</f>
        <v>4165509.529</v>
      </c>
      <c r="X222" s="24" t="n">
        <f aca="false">$N$6</f>
        <v>1</v>
      </c>
      <c r="Y222" s="16" t="n">
        <f aca="false">S222</f>
        <v>0.214710648148148</v>
      </c>
      <c r="Z222" s="24" t="n">
        <f aca="false">$P$6</f>
        <v>25888.81</v>
      </c>
      <c r="AA222" s="24" t="n">
        <f aca="false">$Q$6</f>
        <v>4165509.529</v>
      </c>
      <c r="AC222" s="24" t="n">
        <f aca="false">$N$6</f>
        <v>1</v>
      </c>
      <c r="AD222" s="31" t="n">
        <f aca="false">$O$6</f>
        <v>160.9</v>
      </c>
      <c r="AE222" s="16" t="n">
        <f aca="false">Y222</f>
        <v>0.214710648148148</v>
      </c>
      <c r="AF222" s="24" t="n">
        <f aca="false">$Q$6</f>
        <v>4165509.529</v>
      </c>
      <c r="AH222" s="24" t="n">
        <f aca="false">$N$6</f>
        <v>1</v>
      </c>
      <c r="AI222" s="31" t="n">
        <f aca="false">$O$6</f>
        <v>160.9</v>
      </c>
      <c r="AJ222" s="24" t="n">
        <f aca="false">$P$6</f>
        <v>25888.81</v>
      </c>
      <c r="AK222" s="16" t="n">
        <f aca="false">AE222</f>
        <v>0.214710648148148</v>
      </c>
    </row>
    <row r="224" customFormat="false" ht="14.65" hidden="false" customHeight="false" outlineLevel="0" collapsed="false">
      <c r="I224" s="12" t="n">
        <f aca="false">I218+1</f>
        <v>39</v>
      </c>
      <c r="J224" s="10" t="n">
        <f aca="false">L225+$F$1*L226+L227*$F$1*$F$1+L228*$F$1*$F$1*$F$1</f>
        <v>0.102680637065062</v>
      </c>
      <c r="K224" s="12" t="n">
        <f aca="false">MDETERM(N225:Q228)</f>
        <v>87075186831.3602</v>
      </c>
      <c r="N224" s="24" t="s">
        <v>6</v>
      </c>
      <c r="O224" s="24" t="s">
        <v>7</v>
      </c>
      <c r="P224" s="24" t="s">
        <v>8</v>
      </c>
      <c r="Q224" s="24" t="s">
        <v>9</v>
      </c>
      <c r="R224" s="25"/>
    </row>
    <row r="225" customFormat="false" ht="14.65" hidden="false" customHeight="false" outlineLevel="0" collapsed="false">
      <c r="I225" s="0" t="str">
        <f aca="false">ADDRESS(I224,2,1)</f>
        <v>$B$39</v>
      </c>
      <c r="J225" s="16" t="n">
        <f aca="true">INDIRECT(I225)</f>
        <v>0.0196064814814815</v>
      </c>
      <c r="K225" s="12" t="n">
        <f aca="false">MDETERM(S225:V228)</f>
        <v>871195.038219499</v>
      </c>
      <c r="L225" s="12" t="n">
        <f aca="false">K225/K224</f>
        <v>1.00050895085273E-005</v>
      </c>
      <c r="M225" s="16" t="n">
        <f aca="false">J225</f>
        <v>0.0196064814814815</v>
      </c>
      <c r="N225" s="24" t="n">
        <f aca="false">$N$3</f>
        <v>1</v>
      </c>
      <c r="O225" s="24" t="n">
        <f aca="false">$O$3</f>
        <v>16</v>
      </c>
      <c r="P225" s="24" t="n">
        <f aca="false">$P$3</f>
        <v>256</v>
      </c>
      <c r="Q225" s="24" t="n">
        <f aca="false">$Q$3</f>
        <v>4096</v>
      </c>
      <c r="R225" s="25"/>
      <c r="S225" s="26" t="n">
        <f aca="false">M225</f>
        <v>0.0196064814814815</v>
      </c>
      <c r="T225" s="24" t="n">
        <f aca="false">$O$3</f>
        <v>16</v>
      </c>
      <c r="U225" s="24" t="n">
        <f aca="false">$P$3</f>
        <v>256</v>
      </c>
      <c r="V225" s="24" t="n">
        <f aca="false">$Q$3</f>
        <v>4096</v>
      </c>
      <c r="X225" s="24" t="n">
        <f aca="false">$N$3</f>
        <v>1</v>
      </c>
      <c r="Y225" s="16" t="n">
        <f aca="false">S225</f>
        <v>0.0196064814814815</v>
      </c>
      <c r="Z225" s="24" t="n">
        <f aca="false">$P$3</f>
        <v>256</v>
      </c>
      <c r="AA225" s="24" t="n">
        <f aca="false">$Q$3</f>
        <v>4096</v>
      </c>
      <c r="AC225" s="24" t="n">
        <f aca="false">$N$3</f>
        <v>1</v>
      </c>
      <c r="AD225" s="24" t="n">
        <f aca="false">$O$3</f>
        <v>16</v>
      </c>
      <c r="AE225" s="16" t="n">
        <f aca="false">Y225</f>
        <v>0.0196064814814815</v>
      </c>
      <c r="AF225" s="24" t="n">
        <f aca="false">$Q$3</f>
        <v>4096</v>
      </c>
      <c r="AH225" s="24" t="n">
        <f aca="false">$N$3</f>
        <v>1</v>
      </c>
      <c r="AI225" s="24" t="n">
        <f aca="false">$O$3</f>
        <v>16</v>
      </c>
      <c r="AJ225" s="24" t="n">
        <f aca="false">$P$3</f>
        <v>256</v>
      </c>
      <c r="AK225" s="16" t="n">
        <f aca="false">AE225</f>
        <v>0.0196064814814815</v>
      </c>
    </row>
    <row r="226" customFormat="false" ht="14.65" hidden="false" customHeight="false" outlineLevel="0" collapsed="false">
      <c r="I226" s="0" t="str">
        <f aca="false">ADDRESS(I224,3,1)</f>
        <v>$C$39</v>
      </c>
      <c r="J226" s="16" t="n">
        <f aca="true">INDIRECT(I226)</f>
        <v>0.0497453703703704</v>
      </c>
      <c r="K226" s="12" t="n">
        <f aca="false">MDETERM(X225:AA228)</f>
        <v>105588546.690458</v>
      </c>
      <c r="L226" s="12" t="n">
        <f aca="false">K226/K224</f>
        <v>0.00121261349567878</v>
      </c>
      <c r="M226" s="16" t="n">
        <f aca="false">J226</f>
        <v>0.0497453703703704</v>
      </c>
      <c r="N226" s="24" t="n">
        <f aca="false">$N$4</f>
        <v>1</v>
      </c>
      <c r="O226" s="24" t="n">
        <f aca="false">$O$4</f>
        <v>40</v>
      </c>
      <c r="P226" s="24" t="n">
        <f aca="false">$P$4</f>
        <v>1600</v>
      </c>
      <c r="Q226" s="24" t="n">
        <f aca="false">$Q$4</f>
        <v>64000</v>
      </c>
      <c r="R226" s="25"/>
      <c r="S226" s="26" t="n">
        <f aca="false">M226</f>
        <v>0.0497453703703704</v>
      </c>
      <c r="T226" s="24" t="n">
        <f aca="false">$O$4</f>
        <v>40</v>
      </c>
      <c r="U226" s="24" t="n">
        <f aca="false">$P$4</f>
        <v>1600</v>
      </c>
      <c r="V226" s="24" t="n">
        <f aca="false">$Q$4</f>
        <v>64000</v>
      </c>
      <c r="X226" s="24" t="n">
        <f aca="false">$N$4</f>
        <v>1</v>
      </c>
      <c r="Y226" s="16" t="n">
        <f aca="false">S226</f>
        <v>0.0497453703703704</v>
      </c>
      <c r="Z226" s="24" t="n">
        <f aca="false">$P$4</f>
        <v>1600</v>
      </c>
      <c r="AA226" s="24" t="n">
        <f aca="false">$Q$4</f>
        <v>64000</v>
      </c>
      <c r="AC226" s="24" t="n">
        <f aca="false">$N$4</f>
        <v>1</v>
      </c>
      <c r="AD226" s="24" t="n">
        <f aca="false">$O$4</f>
        <v>40</v>
      </c>
      <c r="AE226" s="16" t="n">
        <f aca="false">Y226</f>
        <v>0.0497453703703704</v>
      </c>
      <c r="AF226" s="24" t="n">
        <f aca="false">$Q$4</f>
        <v>64000</v>
      </c>
      <c r="AH226" s="24" t="n">
        <f aca="false">$N$4</f>
        <v>1</v>
      </c>
      <c r="AI226" s="24" t="n">
        <f aca="false">$O$4</f>
        <v>40</v>
      </c>
      <c r="AJ226" s="24" t="n">
        <f aca="false">$P$4</f>
        <v>1600</v>
      </c>
      <c r="AK226" s="16" t="n">
        <f aca="false">AE226</f>
        <v>0.0497453703703704</v>
      </c>
    </row>
    <row r="227" customFormat="false" ht="14.65" hidden="false" customHeight="false" outlineLevel="0" collapsed="false">
      <c r="I227" s="0" t="str">
        <f aca="false">ADDRESS(I224,4,1)</f>
        <v>$D$39</v>
      </c>
      <c r="J227" s="16" t="n">
        <f aca="true">INDIRECT(I227)</f>
        <v>0.102037037037037</v>
      </c>
      <c r="K227" s="12" t="n">
        <f aca="false">MDETERM(AC225:AF228)</f>
        <v>65696.2058227682</v>
      </c>
      <c r="L227" s="12" t="n">
        <f aca="false">K227/K224</f>
        <v>7.54476771321813E-007</v>
      </c>
      <c r="M227" s="16" t="n">
        <f aca="false">J227</f>
        <v>0.102037037037037</v>
      </c>
      <c r="N227" s="24" t="n">
        <f aca="false">$N$5</f>
        <v>1</v>
      </c>
      <c r="O227" s="24" t="n">
        <f aca="false">$O$5</f>
        <v>80</v>
      </c>
      <c r="P227" s="24" t="n">
        <f aca="false">$P$5</f>
        <v>6400</v>
      </c>
      <c r="Q227" s="24" t="n">
        <f aca="false">$Q$5</f>
        <v>512000</v>
      </c>
      <c r="R227" s="25"/>
      <c r="S227" s="26" t="n">
        <f aca="false">M227</f>
        <v>0.102037037037037</v>
      </c>
      <c r="T227" s="24" t="n">
        <f aca="false">$O$5</f>
        <v>80</v>
      </c>
      <c r="U227" s="24" t="n">
        <f aca="false">$P$5</f>
        <v>6400</v>
      </c>
      <c r="V227" s="24" t="n">
        <f aca="false">$Q$5</f>
        <v>512000</v>
      </c>
      <c r="X227" s="24" t="n">
        <f aca="false">$N$5</f>
        <v>1</v>
      </c>
      <c r="Y227" s="16" t="n">
        <f aca="false">S227</f>
        <v>0.102037037037037</v>
      </c>
      <c r="Z227" s="24" t="n">
        <f aca="false">$P$5</f>
        <v>6400</v>
      </c>
      <c r="AA227" s="24" t="n">
        <f aca="false">$Q$5</f>
        <v>512000</v>
      </c>
      <c r="AC227" s="24" t="n">
        <f aca="false">$N$5</f>
        <v>1</v>
      </c>
      <c r="AD227" s="24" t="n">
        <f aca="false">$O$5</f>
        <v>80</v>
      </c>
      <c r="AE227" s="16" t="n">
        <f aca="false">Y227</f>
        <v>0.102037037037037</v>
      </c>
      <c r="AF227" s="24" t="n">
        <f aca="false">$Q$5</f>
        <v>512000</v>
      </c>
      <c r="AH227" s="24" t="n">
        <f aca="false">$N$5</f>
        <v>1</v>
      </c>
      <c r="AI227" s="24" t="n">
        <f aca="false">$O$5</f>
        <v>80</v>
      </c>
      <c r="AJ227" s="24" t="n">
        <f aca="false">$P$5</f>
        <v>6400</v>
      </c>
      <c r="AK227" s="16" t="n">
        <f aca="false">AE227</f>
        <v>0.102037037037037</v>
      </c>
    </row>
    <row r="228" customFormat="false" ht="14.65" hidden="false" customHeight="false" outlineLevel="0" collapsed="false">
      <c r="I228" s="0" t="str">
        <f aca="false">ADDRESS(I224,5,1)</f>
        <v>$E$39</v>
      </c>
      <c r="J228" s="16" t="n">
        <f aca="true">INDIRECT(I228)</f>
        <v>0.21619212962963</v>
      </c>
      <c r="K228" s="12" t="n">
        <f aca="false">MDETERM(AH225:AK228)</f>
        <v>32.1941722222725</v>
      </c>
      <c r="L228" s="12" t="n">
        <f aca="false">K228/K224</f>
        <v>3.6972843118469E-010</v>
      </c>
      <c r="M228" s="16" t="n">
        <f aca="false">J228</f>
        <v>0.21619212962963</v>
      </c>
      <c r="N228" s="24" t="n">
        <f aca="false">$N$6</f>
        <v>1</v>
      </c>
      <c r="O228" s="31" t="n">
        <f aca="false">$O$6</f>
        <v>160.9</v>
      </c>
      <c r="P228" s="24" t="n">
        <f aca="false">$P$6</f>
        <v>25888.81</v>
      </c>
      <c r="Q228" s="24" t="n">
        <f aca="false">$Q$6</f>
        <v>4165509.529</v>
      </c>
      <c r="R228" s="25"/>
      <c r="S228" s="26" t="n">
        <f aca="false">M228</f>
        <v>0.21619212962963</v>
      </c>
      <c r="T228" s="31" t="n">
        <f aca="false">$O$6</f>
        <v>160.9</v>
      </c>
      <c r="U228" s="24" t="n">
        <f aca="false">$P$6</f>
        <v>25888.81</v>
      </c>
      <c r="V228" s="24" t="n">
        <f aca="false">$Q$6</f>
        <v>4165509.529</v>
      </c>
      <c r="X228" s="24" t="n">
        <f aca="false">$N$6</f>
        <v>1</v>
      </c>
      <c r="Y228" s="16" t="n">
        <f aca="false">S228</f>
        <v>0.21619212962963</v>
      </c>
      <c r="Z228" s="24" t="n">
        <f aca="false">$P$6</f>
        <v>25888.81</v>
      </c>
      <c r="AA228" s="24" t="n">
        <f aca="false">$Q$6</f>
        <v>4165509.529</v>
      </c>
      <c r="AC228" s="24" t="n">
        <f aca="false">$N$6</f>
        <v>1</v>
      </c>
      <c r="AD228" s="31" t="n">
        <f aca="false">$O$6</f>
        <v>160.9</v>
      </c>
      <c r="AE228" s="16" t="n">
        <f aca="false">Y228</f>
        <v>0.21619212962963</v>
      </c>
      <c r="AF228" s="24" t="n">
        <f aca="false">$Q$6</f>
        <v>4165509.529</v>
      </c>
      <c r="AH228" s="24" t="n">
        <f aca="false">$N$6</f>
        <v>1</v>
      </c>
      <c r="AI228" s="31" t="n">
        <f aca="false">$O$6</f>
        <v>160.9</v>
      </c>
      <c r="AJ228" s="24" t="n">
        <f aca="false">$P$6</f>
        <v>25888.81</v>
      </c>
      <c r="AK228" s="16" t="n">
        <f aca="false">AE228</f>
        <v>0.21619212962963</v>
      </c>
    </row>
    <row r="230" customFormat="false" ht="14.65" hidden="false" customHeight="false" outlineLevel="0" collapsed="false">
      <c r="I230" s="12" t="n">
        <f aca="false">I224+1</f>
        <v>40</v>
      </c>
      <c r="J230" s="10" t="n">
        <f aca="false">L231+$F$1*L232+L233*$F$1*$F$1+L234*$F$1*$F$1*$F$1</f>
        <v>0.103333200172343</v>
      </c>
      <c r="K230" s="12" t="n">
        <f aca="false">MDETERM(N231:Q234)</f>
        <v>87075186831.3602</v>
      </c>
      <c r="N230" s="24" t="s">
        <v>6</v>
      </c>
      <c r="O230" s="24" t="s">
        <v>7</v>
      </c>
      <c r="P230" s="24" t="s">
        <v>8</v>
      </c>
      <c r="Q230" s="24" t="s">
        <v>9</v>
      </c>
      <c r="R230" s="25"/>
    </row>
    <row r="231" customFormat="false" ht="14.65" hidden="false" customHeight="false" outlineLevel="0" collapsed="false">
      <c r="I231" s="0" t="str">
        <f aca="false">ADDRESS(I230,2,1)</f>
        <v>$B$40</v>
      </c>
      <c r="J231" s="16" t="n">
        <f aca="true">INDIRECT(I231)</f>
        <v>0.0197106481481481</v>
      </c>
      <c r="K231" s="12" t="n">
        <f aca="false">MDETERM(S231:V234)</f>
        <v>-1422983.42028291</v>
      </c>
      <c r="L231" s="12" t="n">
        <f aca="false">K231/K230</f>
        <v>-1.63420082352372E-005</v>
      </c>
      <c r="M231" s="16" t="n">
        <f aca="false">J231</f>
        <v>0.0197106481481481</v>
      </c>
      <c r="N231" s="24" t="n">
        <f aca="false">$N$3</f>
        <v>1</v>
      </c>
      <c r="O231" s="24" t="n">
        <f aca="false">$O$3</f>
        <v>16</v>
      </c>
      <c r="P231" s="24" t="n">
        <f aca="false">$P$3</f>
        <v>256</v>
      </c>
      <c r="Q231" s="24" t="n">
        <f aca="false">$Q$3</f>
        <v>4096</v>
      </c>
      <c r="R231" s="25"/>
      <c r="S231" s="26" t="n">
        <f aca="false">M231</f>
        <v>0.0197106481481481</v>
      </c>
      <c r="T231" s="24" t="n">
        <f aca="false">$O$3</f>
        <v>16</v>
      </c>
      <c r="U231" s="24" t="n">
        <f aca="false">$P$3</f>
        <v>256</v>
      </c>
      <c r="V231" s="24" t="n">
        <f aca="false">$Q$3</f>
        <v>4096</v>
      </c>
      <c r="X231" s="24" t="n">
        <f aca="false">$N$3</f>
        <v>1</v>
      </c>
      <c r="Y231" s="16" t="n">
        <f aca="false">S231</f>
        <v>0.0197106481481481</v>
      </c>
      <c r="Z231" s="24" t="n">
        <f aca="false">$P$3</f>
        <v>256</v>
      </c>
      <c r="AA231" s="24" t="n">
        <f aca="false">$Q$3</f>
        <v>4096</v>
      </c>
      <c r="AC231" s="24" t="n">
        <f aca="false">$N$3</f>
        <v>1</v>
      </c>
      <c r="AD231" s="24" t="n">
        <f aca="false">$O$3</f>
        <v>16</v>
      </c>
      <c r="AE231" s="16" t="n">
        <f aca="false">Y231</f>
        <v>0.0197106481481481</v>
      </c>
      <c r="AF231" s="24" t="n">
        <f aca="false">$Q$3</f>
        <v>4096</v>
      </c>
      <c r="AH231" s="24" t="n">
        <f aca="false">$N$3</f>
        <v>1</v>
      </c>
      <c r="AI231" s="24" t="n">
        <f aca="false">$O$3</f>
        <v>16</v>
      </c>
      <c r="AJ231" s="24" t="n">
        <f aca="false">$P$3</f>
        <v>256</v>
      </c>
      <c r="AK231" s="16" t="n">
        <f aca="false">AE231</f>
        <v>0.0197106481481481</v>
      </c>
    </row>
    <row r="232" customFormat="false" ht="14.65" hidden="false" customHeight="false" outlineLevel="0" collapsed="false">
      <c r="I232" s="0" t="str">
        <f aca="false">ADDRESS(I230,3,1)</f>
        <v>$C$40</v>
      </c>
      <c r="J232" s="16" t="n">
        <f aca="true">INDIRECT(I232)</f>
        <v>0.0500462962962963</v>
      </c>
      <c r="K232" s="12" t="n">
        <f aca="false">MDETERM(X231:AA234)</f>
        <v>106301925.535648</v>
      </c>
      <c r="L232" s="12" t="n">
        <f aca="false">K232/K230</f>
        <v>0.00122080617227413</v>
      </c>
      <c r="M232" s="16" t="n">
        <f aca="false">J232</f>
        <v>0.0500462962962963</v>
      </c>
      <c r="N232" s="24" t="n">
        <f aca="false">$N$4</f>
        <v>1</v>
      </c>
      <c r="O232" s="24" t="n">
        <f aca="false">$O$4</f>
        <v>40</v>
      </c>
      <c r="P232" s="24" t="n">
        <f aca="false">$P$4</f>
        <v>1600</v>
      </c>
      <c r="Q232" s="24" t="n">
        <f aca="false">$Q$4</f>
        <v>64000</v>
      </c>
      <c r="R232" s="25"/>
      <c r="S232" s="26" t="n">
        <f aca="false">M232</f>
        <v>0.0500462962962963</v>
      </c>
      <c r="T232" s="24" t="n">
        <f aca="false">$O$4</f>
        <v>40</v>
      </c>
      <c r="U232" s="24" t="n">
        <f aca="false">$P$4</f>
        <v>1600</v>
      </c>
      <c r="V232" s="24" t="n">
        <f aca="false">$Q$4</f>
        <v>64000</v>
      </c>
      <c r="X232" s="24" t="n">
        <f aca="false">$N$4</f>
        <v>1</v>
      </c>
      <c r="Y232" s="16" t="n">
        <f aca="false">S232</f>
        <v>0.0500462962962963</v>
      </c>
      <c r="Z232" s="24" t="n">
        <f aca="false">$P$4</f>
        <v>1600</v>
      </c>
      <c r="AA232" s="24" t="n">
        <f aca="false">$Q$4</f>
        <v>64000</v>
      </c>
      <c r="AC232" s="24" t="n">
        <f aca="false">$N$4</f>
        <v>1</v>
      </c>
      <c r="AD232" s="24" t="n">
        <f aca="false">$O$4</f>
        <v>40</v>
      </c>
      <c r="AE232" s="16" t="n">
        <f aca="false">Y232</f>
        <v>0.0500462962962963</v>
      </c>
      <c r="AF232" s="24" t="n">
        <f aca="false">$Q$4</f>
        <v>64000</v>
      </c>
      <c r="AH232" s="24" t="n">
        <f aca="false">$N$4</f>
        <v>1</v>
      </c>
      <c r="AI232" s="24" t="n">
        <f aca="false">$O$4</f>
        <v>40</v>
      </c>
      <c r="AJ232" s="24" t="n">
        <f aca="false">$P$4</f>
        <v>1600</v>
      </c>
      <c r="AK232" s="16" t="n">
        <f aca="false">AE232</f>
        <v>0.0500462962962963</v>
      </c>
    </row>
    <row r="233" customFormat="false" ht="14.65" hidden="false" customHeight="false" outlineLevel="0" collapsed="false">
      <c r="I233" s="0" t="str">
        <f aca="false">ADDRESS(I230,4,1)</f>
        <v>$D$40</v>
      </c>
      <c r="J233" s="16" t="n">
        <f aca="true">INDIRECT(I233)</f>
        <v>0.102685185185185</v>
      </c>
      <c r="K233" s="12" t="n">
        <f aca="false">MDETERM(AC231:AF234)</f>
        <v>65389.3550491484</v>
      </c>
      <c r="L233" s="12" t="n">
        <f aca="false">K233/K230</f>
        <v>7.50952796412473E-007</v>
      </c>
      <c r="M233" s="16" t="n">
        <f aca="false">J233</f>
        <v>0.102685185185185</v>
      </c>
      <c r="N233" s="24" t="n">
        <f aca="false">$N$5</f>
        <v>1</v>
      </c>
      <c r="O233" s="24" t="n">
        <f aca="false">$O$5</f>
        <v>80</v>
      </c>
      <c r="P233" s="24" t="n">
        <f aca="false">$P$5</f>
        <v>6400</v>
      </c>
      <c r="Q233" s="24" t="n">
        <f aca="false">$Q$5</f>
        <v>512000</v>
      </c>
      <c r="R233" s="25"/>
      <c r="S233" s="26" t="n">
        <f aca="false">M233</f>
        <v>0.102685185185185</v>
      </c>
      <c r="T233" s="24" t="n">
        <f aca="false">$O$5</f>
        <v>80</v>
      </c>
      <c r="U233" s="24" t="n">
        <f aca="false">$P$5</f>
        <v>6400</v>
      </c>
      <c r="V233" s="24" t="n">
        <f aca="false">$Q$5</f>
        <v>512000</v>
      </c>
      <c r="X233" s="24" t="n">
        <f aca="false">$N$5</f>
        <v>1</v>
      </c>
      <c r="Y233" s="16" t="n">
        <f aca="false">S233</f>
        <v>0.102685185185185</v>
      </c>
      <c r="Z233" s="24" t="n">
        <f aca="false">$P$5</f>
        <v>6400</v>
      </c>
      <c r="AA233" s="24" t="n">
        <f aca="false">$Q$5</f>
        <v>512000</v>
      </c>
      <c r="AC233" s="24" t="n">
        <f aca="false">$N$5</f>
        <v>1</v>
      </c>
      <c r="AD233" s="24" t="n">
        <f aca="false">$O$5</f>
        <v>80</v>
      </c>
      <c r="AE233" s="16" t="n">
        <f aca="false">Y233</f>
        <v>0.102685185185185</v>
      </c>
      <c r="AF233" s="24" t="n">
        <f aca="false">$Q$5</f>
        <v>512000</v>
      </c>
      <c r="AH233" s="24" t="n">
        <f aca="false">$N$5</f>
        <v>1</v>
      </c>
      <c r="AI233" s="24" t="n">
        <f aca="false">$O$5</f>
        <v>80</v>
      </c>
      <c r="AJ233" s="24" t="n">
        <f aca="false">$P$5</f>
        <v>6400</v>
      </c>
      <c r="AK233" s="16" t="n">
        <f aca="false">AE233</f>
        <v>0.102685185185185</v>
      </c>
    </row>
    <row r="234" customFormat="false" ht="14.65" hidden="false" customHeight="false" outlineLevel="0" collapsed="false">
      <c r="I234" s="0" t="str">
        <f aca="false">ADDRESS(I230,5,1)</f>
        <v>$E$40</v>
      </c>
      <c r="J234" s="16" t="n">
        <f aca="true">INDIRECT(I234)</f>
        <v>0.217731481481481</v>
      </c>
      <c r="K234" s="12" t="n">
        <f aca="false">MDETERM(AH231:AK234)</f>
        <v>39.2749083334013</v>
      </c>
      <c r="L234" s="12" t="n">
        <f aca="false">K234/K230</f>
        <v>4.51045926659515E-010</v>
      </c>
      <c r="M234" s="16" t="n">
        <f aca="false">J234</f>
        <v>0.217731481481481</v>
      </c>
      <c r="N234" s="24" t="n">
        <f aca="false">$N$6</f>
        <v>1</v>
      </c>
      <c r="O234" s="31" t="n">
        <f aca="false">$O$6</f>
        <v>160.9</v>
      </c>
      <c r="P234" s="24" t="n">
        <f aca="false">$P$6</f>
        <v>25888.81</v>
      </c>
      <c r="Q234" s="24" t="n">
        <f aca="false">$Q$6</f>
        <v>4165509.529</v>
      </c>
      <c r="R234" s="25"/>
      <c r="S234" s="26" t="n">
        <f aca="false">M234</f>
        <v>0.217731481481481</v>
      </c>
      <c r="T234" s="31" t="n">
        <f aca="false">$O$6</f>
        <v>160.9</v>
      </c>
      <c r="U234" s="24" t="n">
        <f aca="false">$P$6</f>
        <v>25888.81</v>
      </c>
      <c r="V234" s="24" t="n">
        <f aca="false">$Q$6</f>
        <v>4165509.529</v>
      </c>
      <c r="X234" s="24" t="n">
        <f aca="false">$N$6</f>
        <v>1</v>
      </c>
      <c r="Y234" s="16" t="n">
        <f aca="false">S234</f>
        <v>0.217731481481481</v>
      </c>
      <c r="Z234" s="24" t="n">
        <f aca="false">$P$6</f>
        <v>25888.81</v>
      </c>
      <c r="AA234" s="24" t="n">
        <f aca="false">$Q$6</f>
        <v>4165509.529</v>
      </c>
      <c r="AC234" s="24" t="n">
        <f aca="false">$N$6</f>
        <v>1</v>
      </c>
      <c r="AD234" s="31" t="n">
        <f aca="false">$O$6</f>
        <v>160.9</v>
      </c>
      <c r="AE234" s="16" t="n">
        <f aca="false">Y234</f>
        <v>0.217731481481481</v>
      </c>
      <c r="AF234" s="24" t="n">
        <f aca="false">$Q$6</f>
        <v>4165509.529</v>
      </c>
      <c r="AH234" s="24" t="n">
        <f aca="false">$N$6</f>
        <v>1</v>
      </c>
      <c r="AI234" s="31" t="n">
        <f aca="false">$O$6</f>
        <v>160.9</v>
      </c>
      <c r="AJ234" s="24" t="n">
        <f aca="false">$P$6</f>
        <v>25888.81</v>
      </c>
      <c r="AK234" s="16" t="n">
        <f aca="false">AE234</f>
        <v>0.217731481481481</v>
      </c>
    </row>
    <row r="236" customFormat="false" ht="14.65" hidden="false" customHeight="false" outlineLevel="0" collapsed="false">
      <c r="I236" s="12" t="n">
        <f aca="false">I230+1</f>
        <v>41</v>
      </c>
      <c r="J236" s="10" t="n">
        <f aca="false">L237+$F$1*L238+L239*$F$1*$F$1+L240*$F$1*$F$1*$F$1</f>
        <v>0.104020941589404</v>
      </c>
      <c r="K236" s="12" t="n">
        <f aca="false">MDETERM(N237:Q240)</f>
        <v>87075186831.3602</v>
      </c>
      <c r="N236" s="24" t="s">
        <v>6</v>
      </c>
      <c r="O236" s="24" t="s">
        <v>7</v>
      </c>
      <c r="P236" s="24" t="s">
        <v>8</v>
      </c>
      <c r="Q236" s="24" t="s">
        <v>9</v>
      </c>
      <c r="R236" s="25"/>
    </row>
    <row r="237" customFormat="false" ht="14.65" hidden="false" customHeight="false" outlineLevel="0" collapsed="false">
      <c r="I237" s="0" t="str">
        <f aca="false">ADDRESS(I236,2,1)</f>
        <v>$B$41</v>
      </c>
      <c r="J237" s="16" t="n">
        <f aca="true">INDIRECT(I237)</f>
        <v>0.019837962962963</v>
      </c>
      <c r="K237" s="12" t="n">
        <f aca="false">MDETERM(S237:V240)</f>
        <v>405863.523759448</v>
      </c>
      <c r="L237" s="12" t="n">
        <f aca="false">K237/K236</f>
        <v>4.66106980103861E-006</v>
      </c>
      <c r="M237" s="16" t="n">
        <f aca="false">J237</f>
        <v>0.019837962962963</v>
      </c>
      <c r="N237" s="24" t="n">
        <f aca="false">$N$3</f>
        <v>1</v>
      </c>
      <c r="O237" s="24" t="n">
        <f aca="false">$O$3</f>
        <v>16</v>
      </c>
      <c r="P237" s="24" t="n">
        <f aca="false">$P$3</f>
        <v>256</v>
      </c>
      <c r="Q237" s="24" t="n">
        <f aca="false">$Q$3</f>
        <v>4096</v>
      </c>
      <c r="R237" s="25"/>
      <c r="S237" s="26" t="n">
        <f aca="false">M237</f>
        <v>0.019837962962963</v>
      </c>
      <c r="T237" s="24" t="n">
        <f aca="false">$O$3</f>
        <v>16</v>
      </c>
      <c r="U237" s="24" t="n">
        <f aca="false">$P$3</f>
        <v>256</v>
      </c>
      <c r="V237" s="24" t="n">
        <f aca="false">$Q$3</f>
        <v>4096</v>
      </c>
      <c r="X237" s="24" t="n">
        <f aca="false">$N$3</f>
        <v>1</v>
      </c>
      <c r="Y237" s="16" t="n">
        <f aca="false">S237</f>
        <v>0.019837962962963</v>
      </c>
      <c r="Z237" s="24" t="n">
        <f aca="false">$P$3</f>
        <v>256</v>
      </c>
      <c r="AA237" s="24" t="n">
        <f aca="false">$Q$3</f>
        <v>4096</v>
      </c>
      <c r="AC237" s="24" t="n">
        <f aca="false">$N$3</f>
        <v>1</v>
      </c>
      <c r="AD237" s="24" t="n">
        <f aca="false">$O$3</f>
        <v>16</v>
      </c>
      <c r="AE237" s="16" t="n">
        <f aca="false">Y237</f>
        <v>0.019837962962963</v>
      </c>
      <c r="AF237" s="24" t="n">
        <f aca="false">$Q$3</f>
        <v>4096</v>
      </c>
      <c r="AH237" s="24" t="n">
        <f aca="false">$N$3</f>
        <v>1</v>
      </c>
      <c r="AI237" s="24" t="n">
        <f aca="false">$O$3</f>
        <v>16</v>
      </c>
      <c r="AJ237" s="24" t="n">
        <f aca="false">$P$3</f>
        <v>256</v>
      </c>
      <c r="AK237" s="16" t="n">
        <f aca="false">AE237</f>
        <v>0.019837962962963</v>
      </c>
    </row>
    <row r="238" customFormat="false" ht="14.65" hidden="false" customHeight="false" outlineLevel="0" collapsed="false">
      <c r="I238" s="0" t="str">
        <f aca="false">ADDRESS(I236,3,1)</f>
        <v>$C$41</v>
      </c>
      <c r="J238" s="16" t="n">
        <f aca="true">INDIRECT(I238)</f>
        <v>0.0503587962962963</v>
      </c>
      <c r="K238" s="12" t="n">
        <f aca="false">MDETERM(X237:AA240)</f>
        <v>106841308.015965</v>
      </c>
      <c r="L238" s="12" t="n">
        <f aca="false">K238/K236</f>
        <v>0.00122700061755694</v>
      </c>
      <c r="M238" s="16" t="n">
        <f aca="false">J238</f>
        <v>0.0503587962962963</v>
      </c>
      <c r="N238" s="24" t="n">
        <f aca="false">$N$4</f>
        <v>1</v>
      </c>
      <c r="O238" s="24" t="n">
        <f aca="false">$O$4</f>
        <v>40</v>
      </c>
      <c r="P238" s="24" t="n">
        <f aca="false">$P$4</f>
        <v>1600</v>
      </c>
      <c r="Q238" s="24" t="n">
        <f aca="false">$Q$4</f>
        <v>64000</v>
      </c>
      <c r="R238" s="25"/>
      <c r="S238" s="26" t="n">
        <f aca="false">M238</f>
        <v>0.0503587962962963</v>
      </c>
      <c r="T238" s="24" t="n">
        <f aca="false">$O$4</f>
        <v>40</v>
      </c>
      <c r="U238" s="24" t="n">
        <f aca="false">$P$4</f>
        <v>1600</v>
      </c>
      <c r="V238" s="24" t="n">
        <f aca="false">$Q$4</f>
        <v>64000</v>
      </c>
      <c r="X238" s="24" t="n">
        <f aca="false">$N$4</f>
        <v>1</v>
      </c>
      <c r="Y238" s="16" t="n">
        <f aca="false">S238</f>
        <v>0.0503587962962963</v>
      </c>
      <c r="Z238" s="24" t="n">
        <f aca="false">$P$4</f>
        <v>1600</v>
      </c>
      <c r="AA238" s="24" t="n">
        <f aca="false">$Q$4</f>
        <v>64000</v>
      </c>
      <c r="AC238" s="24" t="n">
        <f aca="false">$N$4</f>
        <v>1</v>
      </c>
      <c r="AD238" s="24" t="n">
        <f aca="false">$O$4</f>
        <v>40</v>
      </c>
      <c r="AE238" s="16" t="n">
        <f aca="false">Y238</f>
        <v>0.0503587962962963</v>
      </c>
      <c r="AF238" s="24" t="n">
        <f aca="false">$Q$4</f>
        <v>64000</v>
      </c>
      <c r="AH238" s="24" t="n">
        <f aca="false">$N$4</f>
        <v>1</v>
      </c>
      <c r="AI238" s="24" t="n">
        <f aca="false">$O$4</f>
        <v>40</v>
      </c>
      <c r="AJ238" s="24" t="n">
        <f aca="false">$P$4</f>
        <v>1600</v>
      </c>
      <c r="AK238" s="16" t="n">
        <f aca="false">AE238</f>
        <v>0.0503587962962963</v>
      </c>
    </row>
    <row r="239" customFormat="false" ht="14.65" hidden="false" customHeight="false" outlineLevel="0" collapsed="false">
      <c r="I239" s="0" t="str">
        <f aca="false">ADDRESS(I236,4,1)</f>
        <v>$D$41</v>
      </c>
      <c r="J239" s="16" t="n">
        <f aca="true">INDIRECT(I239)</f>
        <v>0.103368055555556</v>
      </c>
      <c r="K239" s="12" t="n">
        <f aca="false">MDETERM(AC237:AF240)</f>
        <v>67885.1641292099</v>
      </c>
      <c r="L239" s="12" t="n">
        <f aca="false">K239/K236</f>
        <v>7.79615486334633E-007</v>
      </c>
      <c r="M239" s="16" t="n">
        <f aca="false">J239</f>
        <v>0.103368055555556</v>
      </c>
      <c r="N239" s="24" t="n">
        <f aca="false">$N$5</f>
        <v>1</v>
      </c>
      <c r="O239" s="24" t="n">
        <f aca="false">$O$5</f>
        <v>80</v>
      </c>
      <c r="P239" s="24" t="n">
        <f aca="false">$P$5</f>
        <v>6400</v>
      </c>
      <c r="Q239" s="24" t="n">
        <f aca="false">$Q$5</f>
        <v>512000</v>
      </c>
      <c r="R239" s="25"/>
      <c r="S239" s="26" t="n">
        <f aca="false">M239</f>
        <v>0.103368055555556</v>
      </c>
      <c r="T239" s="24" t="n">
        <f aca="false">$O$5</f>
        <v>80</v>
      </c>
      <c r="U239" s="24" t="n">
        <f aca="false">$P$5</f>
        <v>6400</v>
      </c>
      <c r="V239" s="24" t="n">
        <f aca="false">$Q$5</f>
        <v>512000</v>
      </c>
      <c r="X239" s="24" t="n">
        <f aca="false">$N$5</f>
        <v>1</v>
      </c>
      <c r="Y239" s="16" t="n">
        <f aca="false">S239</f>
        <v>0.103368055555556</v>
      </c>
      <c r="Z239" s="24" t="n">
        <f aca="false">$P$5</f>
        <v>6400</v>
      </c>
      <c r="AA239" s="24" t="n">
        <f aca="false">$Q$5</f>
        <v>512000</v>
      </c>
      <c r="AC239" s="24" t="n">
        <f aca="false">$N$5</f>
        <v>1</v>
      </c>
      <c r="AD239" s="24" t="n">
        <f aca="false">$O$5</f>
        <v>80</v>
      </c>
      <c r="AE239" s="16" t="n">
        <f aca="false">Y239</f>
        <v>0.103368055555556</v>
      </c>
      <c r="AF239" s="24" t="n">
        <f aca="false">$Q$5</f>
        <v>512000</v>
      </c>
      <c r="AH239" s="24" t="n">
        <f aca="false">$N$5</f>
        <v>1</v>
      </c>
      <c r="AI239" s="24" t="n">
        <f aca="false">$O$5</f>
        <v>80</v>
      </c>
      <c r="AJ239" s="24" t="n">
        <f aca="false">$P$5</f>
        <v>6400</v>
      </c>
      <c r="AK239" s="16" t="n">
        <f aca="false">AE239</f>
        <v>0.103368055555556</v>
      </c>
    </row>
    <row r="240" customFormat="false" ht="14.65" hidden="false" customHeight="false" outlineLevel="0" collapsed="false">
      <c r="I240" s="0" t="str">
        <f aca="false">ADDRESS(I236,5,1)</f>
        <v>$E$41</v>
      </c>
      <c r="J240" s="16" t="n">
        <f aca="true">INDIRECT(I240)</f>
        <v>0.219351851851852</v>
      </c>
      <c r="K240" s="12" t="n">
        <f aca="false">MDETERM(AH237:AK240)</f>
        <v>36.3617083331419</v>
      </c>
      <c r="L240" s="12" t="n">
        <f aca="false">K240/K236</f>
        <v>4.17589782535456E-010</v>
      </c>
      <c r="M240" s="16" t="n">
        <f aca="false">J240</f>
        <v>0.219351851851852</v>
      </c>
      <c r="N240" s="24" t="n">
        <f aca="false">$N$6</f>
        <v>1</v>
      </c>
      <c r="O240" s="31" t="n">
        <f aca="false">$O$6</f>
        <v>160.9</v>
      </c>
      <c r="P240" s="24" t="n">
        <f aca="false">$P$6</f>
        <v>25888.81</v>
      </c>
      <c r="Q240" s="24" t="n">
        <f aca="false">$Q$6</f>
        <v>4165509.529</v>
      </c>
      <c r="R240" s="25"/>
      <c r="S240" s="26" t="n">
        <f aca="false">M240</f>
        <v>0.219351851851852</v>
      </c>
      <c r="T240" s="31" t="n">
        <f aca="false">$O$6</f>
        <v>160.9</v>
      </c>
      <c r="U240" s="24" t="n">
        <f aca="false">$P$6</f>
        <v>25888.81</v>
      </c>
      <c r="V240" s="24" t="n">
        <f aca="false">$Q$6</f>
        <v>4165509.529</v>
      </c>
      <c r="X240" s="24" t="n">
        <f aca="false">$N$6</f>
        <v>1</v>
      </c>
      <c r="Y240" s="16" t="n">
        <f aca="false">S240</f>
        <v>0.219351851851852</v>
      </c>
      <c r="Z240" s="24" t="n">
        <f aca="false">$P$6</f>
        <v>25888.81</v>
      </c>
      <c r="AA240" s="24" t="n">
        <f aca="false">$Q$6</f>
        <v>4165509.529</v>
      </c>
      <c r="AC240" s="24" t="n">
        <f aca="false">$N$6</f>
        <v>1</v>
      </c>
      <c r="AD240" s="31" t="n">
        <f aca="false">$O$6</f>
        <v>160.9</v>
      </c>
      <c r="AE240" s="16" t="n">
        <f aca="false">Y240</f>
        <v>0.219351851851852</v>
      </c>
      <c r="AF240" s="24" t="n">
        <f aca="false">$Q$6</f>
        <v>4165509.529</v>
      </c>
      <c r="AH240" s="24" t="n">
        <f aca="false">$N$6</f>
        <v>1</v>
      </c>
      <c r="AI240" s="31" t="n">
        <f aca="false">$O$6</f>
        <v>160.9</v>
      </c>
      <c r="AJ240" s="24" t="n">
        <f aca="false">$P$6</f>
        <v>25888.81</v>
      </c>
      <c r="AK240" s="16" t="n">
        <f aca="false">AE240</f>
        <v>0.219351851851852</v>
      </c>
    </row>
    <row r="242" customFormat="false" ht="14.65" hidden="false" customHeight="false" outlineLevel="0" collapsed="false">
      <c r="I242" s="12" t="n">
        <f aca="false">I236+1</f>
        <v>42</v>
      </c>
      <c r="J242" s="10" t="n">
        <f aca="false">L243+$F$1*L244+L245*$F$1*$F$1+L246*$F$1*$F$1*$F$1</f>
        <v>0.104731876513922</v>
      </c>
      <c r="K242" s="12" t="n">
        <f aca="false">MDETERM(N243:Q246)</f>
        <v>87075186831.3602</v>
      </c>
      <c r="N242" s="24" t="s">
        <v>6</v>
      </c>
      <c r="O242" s="24" t="s">
        <v>7</v>
      </c>
      <c r="P242" s="24" t="s">
        <v>8</v>
      </c>
      <c r="Q242" s="24" t="s">
        <v>9</v>
      </c>
      <c r="R242" s="25"/>
    </row>
    <row r="243" customFormat="false" ht="14.65" hidden="false" customHeight="false" outlineLevel="0" collapsed="false">
      <c r="I243" s="0" t="str">
        <f aca="false">ADDRESS(I242,2,1)</f>
        <v>$B$42</v>
      </c>
      <c r="J243" s="16" t="n">
        <f aca="true">INDIRECT(I243)</f>
        <v>0.0199537037037037</v>
      </c>
      <c r="K243" s="12" t="n">
        <f aca="false">MDETERM(S243:V246)</f>
        <v>-1101325.53316427</v>
      </c>
      <c r="L243" s="12" t="n">
        <f aca="false">K243/K242</f>
        <v>-1.26479835788032E-005</v>
      </c>
      <c r="M243" s="16" t="n">
        <f aca="false">J243</f>
        <v>0.0199537037037037</v>
      </c>
      <c r="N243" s="24" t="n">
        <f aca="false">$N$3</f>
        <v>1</v>
      </c>
      <c r="O243" s="24" t="n">
        <f aca="false">$O$3</f>
        <v>16</v>
      </c>
      <c r="P243" s="24" t="n">
        <f aca="false">$P$3</f>
        <v>256</v>
      </c>
      <c r="Q243" s="24" t="n">
        <f aca="false">$Q$3</f>
        <v>4096</v>
      </c>
      <c r="R243" s="25"/>
      <c r="S243" s="26" t="n">
        <f aca="false">M243</f>
        <v>0.0199537037037037</v>
      </c>
      <c r="T243" s="24" t="n">
        <f aca="false">$O$3</f>
        <v>16</v>
      </c>
      <c r="U243" s="24" t="n">
        <f aca="false">$P$3</f>
        <v>256</v>
      </c>
      <c r="V243" s="24" t="n">
        <f aca="false">$Q$3</f>
        <v>4096</v>
      </c>
      <c r="X243" s="24" t="n">
        <f aca="false">$N$3</f>
        <v>1</v>
      </c>
      <c r="Y243" s="16" t="n">
        <f aca="false">S243</f>
        <v>0.0199537037037037</v>
      </c>
      <c r="Z243" s="24" t="n">
        <f aca="false">$P$3</f>
        <v>256</v>
      </c>
      <c r="AA243" s="24" t="n">
        <f aca="false">$Q$3</f>
        <v>4096</v>
      </c>
      <c r="AC243" s="24" t="n">
        <f aca="false">$N$3</f>
        <v>1</v>
      </c>
      <c r="AD243" s="24" t="n">
        <f aca="false">$O$3</f>
        <v>16</v>
      </c>
      <c r="AE243" s="16" t="n">
        <f aca="false">Y243</f>
        <v>0.0199537037037037</v>
      </c>
      <c r="AF243" s="24" t="n">
        <f aca="false">$Q$3</f>
        <v>4096</v>
      </c>
      <c r="AH243" s="24" t="n">
        <f aca="false">$N$3</f>
        <v>1</v>
      </c>
      <c r="AI243" s="24" t="n">
        <f aca="false">$O$3</f>
        <v>16</v>
      </c>
      <c r="AJ243" s="24" t="n">
        <f aca="false">$P$3</f>
        <v>256</v>
      </c>
      <c r="AK243" s="16" t="n">
        <f aca="false">AE243</f>
        <v>0.0199537037037037</v>
      </c>
    </row>
    <row r="244" customFormat="false" ht="14.65" hidden="false" customHeight="false" outlineLevel="0" collapsed="false">
      <c r="I244" s="0" t="str">
        <f aca="false">ADDRESS(I242,3,1)</f>
        <v>$C$42</v>
      </c>
      <c r="J244" s="16" t="n">
        <f aca="true">INDIRECT(I244)</f>
        <v>0.0506828703703704</v>
      </c>
      <c r="K244" s="12" t="n">
        <f aca="false">MDETERM(X243:AA246)</f>
        <v>107555773.248436</v>
      </c>
      <c r="L244" s="12" t="n">
        <f aca="false">K244/K242</f>
        <v>0.0012352057705801</v>
      </c>
      <c r="M244" s="16" t="n">
        <f aca="false">J244</f>
        <v>0.0506828703703704</v>
      </c>
      <c r="N244" s="24" t="n">
        <f aca="false">$N$4</f>
        <v>1</v>
      </c>
      <c r="O244" s="24" t="n">
        <f aca="false">$O$4</f>
        <v>40</v>
      </c>
      <c r="P244" s="24" t="n">
        <f aca="false">$P$4</f>
        <v>1600</v>
      </c>
      <c r="Q244" s="24" t="n">
        <f aca="false">$Q$4</f>
        <v>64000</v>
      </c>
      <c r="R244" s="25"/>
      <c r="S244" s="26" t="n">
        <f aca="false">M244</f>
        <v>0.0506828703703704</v>
      </c>
      <c r="T244" s="24" t="n">
        <f aca="false">$O$4</f>
        <v>40</v>
      </c>
      <c r="U244" s="24" t="n">
        <f aca="false">$P$4</f>
        <v>1600</v>
      </c>
      <c r="V244" s="24" t="n">
        <f aca="false">$Q$4</f>
        <v>64000</v>
      </c>
      <c r="X244" s="24" t="n">
        <f aca="false">$N$4</f>
        <v>1</v>
      </c>
      <c r="Y244" s="16" t="n">
        <f aca="false">S244</f>
        <v>0.0506828703703704</v>
      </c>
      <c r="Z244" s="24" t="n">
        <f aca="false">$P$4</f>
        <v>1600</v>
      </c>
      <c r="AA244" s="24" t="n">
        <f aca="false">$Q$4</f>
        <v>64000</v>
      </c>
      <c r="AC244" s="24" t="n">
        <f aca="false">$N$4</f>
        <v>1</v>
      </c>
      <c r="AD244" s="24" t="n">
        <f aca="false">$O$4</f>
        <v>40</v>
      </c>
      <c r="AE244" s="16" t="n">
        <f aca="false">Y244</f>
        <v>0.0506828703703704</v>
      </c>
      <c r="AF244" s="24" t="n">
        <f aca="false">$Q$4</f>
        <v>64000</v>
      </c>
      <c r="AH244" s="24" t="n">
        <f aca="false">$N$4</f>
        <v>1</v>
      </c>
      <c r="AI244" s="24" t="n">
        <f aca="false">$O$4</f>
        <v>40</v>
      </c>
      <c r="AJ244" s="24" t="n">
        <f aca="false">$P$4</f>
        <v>1600</v>
      </c>
      <c r="AK244" s="16" t="n">
        <f aca="false">AE244</f>
        <v>0.0506828703703704</v>
      </c>
    </row>
    <row r="245" customFormat="false" ht="14.65" hidden="false" customHeight="false" outlineLevel="0" collapsed="false">
      <c r="I245" s="0" t="str">
        <f aca="false">ADDRESS(I242,4,1)</f>
        <v>$D$42</v>
      </c>
      <c r="J245" s="16" t="n">
        <f aca="true">INDIRECT(I245)</f>
        <v>0.104074074074074</v>
      </c>
      <c r="K245" s="12" t="n">
        <f aca="false">MDETERM(AC243:AF246)</f>
        <v>68408.9856255407</v>
      </c>
      <c r="L245" s="12" t="n">
        <f aca="false">K245/K242</f>
        <v>7.85631224174453E-007</v>
      </c>
      <c r="M245" s="16" t="n">
        <f aca="false">J245</f>
        <v>0.104074074074074</v>
      </c>
      <c r="N245" s="24" t="n">
        <f aca="false">$N$5</f>
        <v>1</v>
      </c>
      <c r="O245" s="24" t="n">
        <f aca="false">$O$5</f>
        <v>80</v>
      </c>
      <c r="P245" s="24" t="n">
        <f aca="false">$P$5</f>
        <v>6400</v>
      </c>
      <c r="Q245" s="24" t="n">
        <f aca="false">$Q$5</f>
        <v>512000</v>
      </c>
      <c r="R245" s="25"/>
      <c r="S245" s="26" t="n">
        <f aca="false">M245</f>
        <v>0.104074074074074</v>
      </c>
      <c r="T245" s="24" t="n">
        <f aca="false">$O$5</f>
        <v>80</v>
      </c>
      <c r="U245" s="24" t="n">
        <f aca="false">$P$5</f>
        <v>6400</v>
      </c>
      <c r="V245" s="24" t="n">
        <f aca="false">$Q$5</f>
        <v>512000</v>
      </c>
      <c r="X245" s="24" t="n">
        <f aca="false">$N$5</f>
        <v>1</v>
      </c>
      <c r="Y245" s="16" t="n">
        <f aca="false">S245</f>
        <v>0.104074074074074</v>
      </c>
      <c r="Z245" s="24" t="n">
        <f aca="false">$P$5</f>
        <v>6400</v>
      </c>
      <c r="AA245" s="24" t="n">
        <f aca="false">$Q$5</f>
        <v>512000</v>
      </c>
      <c r="AC245" s="24" t="n">
        <f aca="false">$N$5</f>
        <v>1</v>
      </c>
      <c r="AD245" s="24" t="n">
        <f aca="false">$O$5</f>
        <v>80</v>
      </c>
      <c r="AE245" s="16" t="n">
        <f aca="false">Y245</f>
        <v>0.104074074074074</v>
      </c>
      <c r="AF245" s="24" t="n">
        <f aca="false">$Q$5</f>
        <v>512000</v>
      </c>
      <c r="AH245" s="24" t="n">
        <f aca="false">$N$5</f>
        <v>1</v>
      </c>
      <c r="AI245" s="24" t="n">
        <f aca="false">$O$5</f>
        <v>80</v>
      </c>
      <c r="AJ245" s="24" t="n">
        <f aca="false">$P$5</f>
        <v>6400</v>
      </c>
      <c r="AK245" s="16" t="n">
        <f aca="false">AE245</f>
        <v>0.104074074074074</v>
      </c>
    </row>
    <row r="246" customFormat="false" ht="14.65" hidden="false" customHeight="false" outlineLevel="0" collapsed="false">
      <c r="I246" s="0" t="str">
        <f aca="false">ADDRESS(I242,5,1)</f>
        <v>$E$42</v>
      </c>
      <c r="J246" s="16" t="n">
        <f aca="true">INDIRECT(I246)</f>
        <v>0.221041666666667</v>
      </c>
      <c r="K246" s="12" t="n">
        <f aca="false">MDETERM(AH243:AK246)</f>
        <v>41.1941444445162</v>
      </c>
      <c r="L246" s="12" t="n">
        <f aca="false">K246/K242</f>
        <v>4.73087063531629E-010</v>
      </c>
      <c r="M246" s="16" t="n">
        <f aca="false">J246</f>
        <v>0.221041666666667</v>
      </c>
      <c r="N246" s="24" t="n">
        <f aca="false">$N$6</f>
        <v>1</v>
      </c>
      <c r="O246" s="31" t="n">
        <f aca="false">$O$6</f>
        <v>160.9</v>
      </c>
      <c r="P246" s="24" t="n">
        <f aca="false">$P$6</f>
        <v>25888.81</v>
      </c>
      <c r="Q246" s="24" t="n">
        <f aca="false">$Q$6</f>
        <v>4165509.529</v>
      </c>
      <c r="R246" s="25"/>
      <c r="S246" s="26" t="n">
        <f aca="false">M246</f>
        <v>0.221041666666667</v>
      </c>
      <c r="T246" s="31" t="n">
        <f aca="false">$O$6</f>
        <v>160.9</v>
      </c>
      <c r="U246" s="24" t="n">
        <f aca="false">$P$6</f>
        <v>25888.81</v>
      </c>
      <c r="V246" s="24" t="n">
        <f aca="false">$Q$6</f>
        <v>4165509.529</v>
      </c>
      <c r="X246" s="24" t="n">
        <f aca="false">$N$6</f>
        <v>1</v>
      </c>
      <c r="Y246" s="16" t="n">
        <f aca="false">S246</f>
        <v>0.221041666666667</v>
      </c>
      <c r="Z246" s="24" t="n">
        <f aca="false">$P$6</f>
        <v>25888.81</v>
      </c>
      <c r="AA246" s="24" t="n">
        <f aca="false">$Q$6</f>
        <v>4165509.529</v>
      </c>
      <c r="AC246" s="24" t="n">
        <f aca="false">$N$6</f>
        <v>1</v>
      </c>
      <c r="AD246" s="31" t="n">
        <f aca="false">$O$6</f>
        <v>160.9</v>
      </c>
      <c r="AE246" s="16" t="n">
        <f aca="false">Y246</f>
        <v>0.221041666666667</v>
      </c>
      <c r="AF246" s="24" t="n">
        <f aca="false">$Q$6</f>
        <v>4165509.529</v>
      </c>
      <c r="AH246" s="24" t="n">
        <f aca="false">$N$6</f>
        <v>1</v>
      </c>
      <c r="AI246" s="31" t="n">
        <f aca="false">$O$6</f>
        <v>160.9</v>
      </c>
      <c r="AJ246" s="24" t="n">
        <f aca="false">$P$6</f>
        <v>25888.81</v>
      </c>
      <c r="AK246" s="16" t="n">
        <f aca="false">AE246</f>
        <v>0.221041666666667</v>
      </c>
    </row>
    <row r="248" customFormat="false" ht="14.65" hidden="false" customHeight="false" outlineLevel="0" collapsed="false">
      <c r="I248" s="12" t="n">
        <f aca="false">I242+1</f>
        <v>43</v>
      </c>
      <c r="J248" s="10" t="n">
        <f aca="false">L249+$F$1*L250+L251*$F$1*$F$1+L252*$F$1*$F$1*$F$1</f>
        <v>0.105477979516474</v>
      </c>
      <c r="K248" s="12" t="n">
        <f aca="false">MDETERM(N249:Q252)</f>
        <v>87075186831.3602</v>
      </c>
      <c r="N248" s="24" t="s">
        <v>6</v>
      </c>
      <c r="O248" s="24" t="s">
        <v>7</v>
      </c>
      <c r="P248" s="24" t="s">
        <v>8</v>
      </c>
      <c r="Q248" s="24" t="s">
        <v>9</v>
      </c>
      <c r="R248" s="25"/>
    </row>
    <row r="249" customFormat="false" ht="14.65" hidden="false" customHeight="false" outlineLevel="0" collapsed="false">
      <c r="I249" s="0" t="str">
        <f aca="false">ADDRESS(I248,2,1)</f>
        <v>$B$43</v>
      </c>
      <c r="J249" s="16" t="n">
        <f aca="true">INDIRECT(I249)</f>
        <v>0.0200925925925926</v>
      </c>
      <c r="K249" s="12" t="n">
        <f aca="false">MDETERM(S249:V252)</f>
        <v>1550919.70134619</v>
      </c>
      <c r="L249" s="12" t="n">
        <f aca="false">K249/K248</f>
        <v>1.78112704409108E-005</v>
      </c>
      <c r="M249" s="16" t="n">
        <f aca="false">J249</f>
        <v>0.0200925925925926</v>
      </c>
      <c r="N249" s="24" t="n">
        <f aca="false">$N$3</f>
        <v>1</v>
      </c>
      <c r="O249" s="24" t="n">
        <f aca="false">$O$3</f>
        <v>16</v>
      </c>
      <c r="P249" s="24" t="n">
        <f aca="false">$P$3</f>
        <v>256</v>
      </c>
      <c r="Q249" s="24" t="n">
        <f aca="false">$Q$3</f>
        <v>4096</v>
      </c>
      <c r="R249" s="25"/>
      <c r="S249" s="26" t="n">
        <f aca="false">M249</f>
        <v>0.0200925925925926</v>
      </c>
      <c r="T249" s="24" t="n">
        <f aca="false">$O$3</f>
        <v>16</v>
      </c>
      <c r="U249" s="24" t="n">
        <f aca="false">$P$3</f>
        <v>256</v>
      </c>
      <c r="V249" s="24" t="n">
        <f aca="false">$Q$3</f>
        <v>4096</v>
      </c>
      <c r="X249" s="24" t="n">
        <f aca="false">$N$3</f>
        <v>1</v>
      </c>
      <c r="Y249" s="16" t="n">
        <f aca="false">S249</f>
        <v>0.0200925925925926</v>
      </c>
      <c r="Z249" s="24" t="n">
        <f aca="false">$P$3</f>
        <v>256</v>
      </c>
      <c r="AA249" s="24" t="n">
        <f aca="false">$Q$3</f>
        <v>4096</v>
      </c>
      <c r="AC249" s="24" t="n">
        <f aca="false">$N$3</f>
        <v>1</v>
      </c>
      <c r="AD249" s="24" t="n">
        <f aca="false">$O$3</f>
        <v>16</v>
      </c>
      <c r="AE249" s="16" t="n">
        <f aca="false">Y249</f>
        <v>0.0200925925925926</v>
      </c>
      <c r="AF249" s="24" t="n">
        <f aca="false">$Q$3</f>
        <v>4096</v>
      </c>
      <c r="AH249" s="24" t="n">
        <f aca="false">$N$3</f>
        <v>1</v>
      </c>
      <c r="AI249" s="24" t="n">
        <f aca="false">$O$3</f>
        <v>16</v>
      </c>
      <c r="AJ249" s="24" t="n">
        <f aca="false">$P$3</f>
        <v>256</v>
      </c>
      <c r="AK249" s="16" t="n">
        <f aca="false">AE249</f>
        <v>0.0200925925925926</v>
      </c>
    </row>
    <row r="250" customFormat="false" ht="14.65" hidden="false" customHeight="false" outlineLevel="0" collapsed="false">
      <c r="I250" s="0" t="str">
        <f aca="false">ADDRESS(I248,3,1)</f>
        <v>$C$43</v>
      </c>
      <c r="J250" s="16" t="n">
        <f aca="true">INDIRECT(I250)</f>
        <v>0.0510185185185185</v>
      </c>
      <c r="K250" s="12" t="n">
        <f aca="false">MDETERM(X249:AA252)</f>
        <v>108092601.227146</v>
      </c>
      <c r="L250" s="12" t="n">
        <f aca="false">K250/K248</f>
        <v>0.00124137087912875</v>
      </c>
      <c r="M250" s="16" t="n">
        <f aca="false">J250</f>
        <v>0.0510185185185185</v>
      </c>
      <c r="N250" s="24" t="n">
        <f aca="false">$N$4</f>
        <v>1</v>
      </c>
      <c r="O250" s="24" t="n">
        <f aca="false">$O$4</f>
        <v>40</v>
      </c>
      <c r="P250" s="24" t="n">
        <f aca="false">$P$4</f>
        <v>1600</v>
      </c>
      <c r="Q250" s="24" t="n">
        <f aca="false">$Q$4</f>
        <v>64000</v>
      </c>
      <c r="R250" s="25"/>
      <c r="S250" s="26" t="n">
        <f aca="false">M250</f>
        <v>0.0510185185185185</v>
      </c>
      <c r="T250" s="24" t="n">
        <f aca="false">$O$4</f>
        <v>40</v>
      </c>
      <c r="U250" s="24" t="n">
        <f aca="false">$P$4</f>
        <v>1600</v>
      </c>
      <c r="V250" s="24" t="n">
        <f aca="false">$Q$4</f>
        <v>64000</v>
      </c>
      <c r="X250" s="24" t="n">
        <f aca="false">$N$4</f>
        <v>1</v>
      </c>
      <c r="Y250" s="16" t="n">
        <f aca="false">S250</f>
        <v>0.0510185185185185</v>
      </c>
      <c r="Z250" s="24" t="n">
        <f aca="false">$P$4</f>
        <v>1600</v>
      </c>
      <c r="AA250" s="24" t="n">
        <f aca="false">$Q$4</f>
        <v>64000</v>
      </c>
      <c r="AC250" s="24" t="n">
        <f aca="false">$N$4</f>
        <v>1</v>
      </c>
      <c r="AD250" s="24" t="n">
        <f aca="false">$O$4</f>
        <v>40</v>
      </c>
      <c r="AE250" s="16" t="n">
        <f aca="false">Y250</f>
        <v>0.0510185185185185</v>
      </c>
      <c r="AF250" s="24" t="n">
        <f aca="false">$Q$4</f>
        <v>64000</v>
      </c>
      <c r="AH250" s="24" t="n">
        <f aca="false">$N$4</f>
        <v>1</v>
      </c>
      <c r="AI250" s="24" t="n">
        <f aca="false">$O$4</f>
        <v>40</v>
      </c>
      <c r="AJ250" s="24" t="n">
        <f aca="false">$P$4</f>
        <v>1600</v>
      </c>
      <c r="AK250" s="16" t="n">
        <f aca="false">AE250</f>
        <v>0.0510185185185185</v>
      </c>
    </row>
    <row r="251" customFormat="false" ht="14.65" hidden="false" customHeight="false" outlineLevel="0" collapsed="false">
      <c r="I251" s="0" t="str">
        <f aca="false">ADDRESS(I248,4,1)</f>
        <v>$D$43</v>
      </c>
      <c r="J251" s="16" t="n">
        <f aca="true">INDIRECT(I251)</f>
        <v>0.104814814814815</v>
      </c>
      <c r="K251" s="12" t="n">
        <f aca="false">MDETERM(AC249:AF252)</f>
        <v>71832.1780866894</v>
      </c>
      <c r="L251" s="12" t="n">
        <f aca="false">K251/K248</f>
        <v>8.24944288960388E-007</v>
      </c>
      <c r="M251" s="16" t="n">
        <f aca="false">J251</f>
        <v>0.104814814814815</v>
      </c>
      <c r="N251" s="24" t="n">
        <f aca="false">$N$5</f>
        <v>1</v>
      </c>
      <c r="O251" s="24" t="n">
        <f aca="false">$O$5</f>
        <v>80</v>
      </c>
      <c r="P251" s="24" t="n">
        <f aca="false">$P$5</f>
        <v>6400</v>
      </c>
      <c r="Q251" s="24" t="n">
        <f aca="false">$Q$5</f>
        <v>512000</v>
      </c>
      <c r="R251" s="25"/>
      <c r="S251" s="26" t="n">
        <f aca="false">M251</f>
        <v>0.104814814814815</v>
      </c>
      <c r="T251" s="24" t="n">
        <f aca="false">$O$5</f>
        <v>80</v>
      </c>
      <c r="U251" s="24" t="n">
        <f aca="false">$P$5</f>
        <v>6400</v>
      </c>
      <c r="V251" s="24" t="n">
        <f aca="false">$Q$5</f>
        <v>512000</v>
      </c>
      <c r="X251" s="24" t="n">
        <f aca="false">$N$5</f>
        <v>1</v>
      </c>
      <c r="Y251" s="16" t="n">
        <f aca="false">S251</f>
        <v>0.104814814814815</v>
      </c>
      <c r="Z251" s="24" t="n">
        <f aca="false">$P$5</f>
        <v>6400</v>
      </c>
      <c r="AA251" s="24" t="n">
        <f aca="false">$Q$5</f>
        <v>512000</v>
      </c>
      <c r="AC251" s="24" t="n">
        <f aca="false">$N$5</f>
        <v>1</v>
      </c>
      <c r="AD251" s="24" t="n">
        <f aca="false">$O$5</f>
        <v>80</v>
      </c>
      <c r="AE251" s="16" t="n">
        <f aca="false">Y251</f>
        <v>0.104814814814815</v>
      </c>
      <c r="AF251" s="24" t="n">
        <f aca="false">$Q$5</f>
        <v>512000</v>
      </c>
      <c r="AH251" s="24" t="n">
        <f aca="false">$N$5</f>
        <v>1</v>
      </c>
      <c r="AI251" s="24" t="n">
        <f aca="false">$O$5</f>
        <v>80</v>
      </c>
      <c r="AJ251" s="24" t="n">
        <f aca="false">$P$5</f>
        <v>6400</v>
      </c>
      <c r="AK251" s="16" t="n">
        <f aca="false">AE251</f>
        <v>0.104814814814815</v>
      </c>
    </row>
    <row r="252" customFormat="false" ht="14.65" hidden="false" customHeight="false" outlineLevel="0" collapsed="false">
      <c r="I252" s="0" t="str">
        <f aca="false">ADDRESS(I248,5,1)</f>
        <v>$E$43</v>
      </c>
      <c r="J252" s="16" t="n">
        <f aca="true">INDIRECT(I252)</f>
        <v>0.222800925925926</v>
      </c>
      <c r="K252" s="12" t="n">
        <f aca="false">MDETERM(AH249:AK252)</f>
        <v>35.3215333332337</v>
      </c>
      <c r="L252" s="12" t="n">
        <f aca="false">K252/K248</f>
        <v>4.05644071733564E-010</v>
      </c>
      <c r="M252" s="16" t="n">
        <f aca="false">J252</f>
        <v>0.222800925925926</v>
      </c>
      <c r="N252" s="24" t="n">
        <f aca="false">$N$6</f>
        <v>1</v>
      </c>
      <c r="O252" s="31" t="n">
        <f aca="false">$O$6</f>
        <v>160.9</v>
      </c>
      <c r="P252" s="24" t="n">
        <f aca="false">$P$6</f>
        <v>25888.81</v>
      </c>
      <c r="Q252" s="24" t="n">
        <f aca="false">$Q$6</f>
        <v>4165509.529</v>
      </c>
      <c r="R252" s="25"/>
      <c r="S252" s="26" t="n">
        <f aca="false">M252</f>
        <v>0.222800925925926</v>
      </c>
      <c r="T252" s="31" t="n">
        <f aca="false">$O$6</f>
        <v>160.9</v>
      </c>
      <c r="U252" s="24" t="n">
        <f aca="false">$P$6</f>
        <v>25888.81</v>
      </c>
      <c r="V252" s="24" t="n">
        <f aca="false">$Q$6</f>
        <v>4165509.529</v>
      </c>
      <c r="X252" s="24" t="n">
        <f aca="false">$N$6</f>
        <v>1</v>
      </c>
      <c r="Y252" s="16" t="n">
        <f aca="false">S252</f>
        <v>0.222800925925926</v>
      </c>
      <c r="Z252" s="24" t="n">
        <f aca="false">$P$6</f>
        <v>25888.81</v>
      </c>
      <c r="AA252" s="24" t="n">
        <f aca="false">$Q$6</f>
        <v>4165509.529</v>
      </c>
      <c r="AC252" s="24" t="n">
        <f aca="false">$N$6</f>
        <v>1</v>
      </c>
      <c r="AD252" s="31" t="n">
        <f aca="false">$O$6</f>
        <v>160.9</v>
      </c>
      <c r="AE252" s="16" t="n">
        <f aca="false">Y252</f>
        <v>0.222800925925926</v>
      </c>
      <c r="AF252" s="24" t="n">
        <f aca="false">$Q$6</f>
        <v>4165509.529</v>
      </c>
      <c r="AH252" s="24" t="n">
        <f aca="false">$N$6</f>
        <v>1</v>
      </c>
      <c r="AI252" s="31" t="n">
        <f aca="false">$O$6</f>
        <v>160.9</v>
      </c>
      <c r="AJ252" s="24" t="n">
        <f aca="false">$P$6</f>
        <v>25888.81</v>
      </c>
      <c r="AK252" s="16" t="n">
        <f aca="false">AE252</f>
        <v>0.222800925925926</v>
      </c>
    </row>
    <row r="254" customFormat="false" ht="14.65" hidden="false" customHeight="false" outlineLevel="0" collapsed="false">
      <c r="I254" s="12" t="n">
        <f aca="false">I248+1</f>
        <v>44</v>
      </c>
      <c r="J254" s="10" t="n">
        <f aca="false">L255+$F$1*L256+L257*$F$1*$F$1+L258*$F$1*$F$1*$F$1</f>
        <v>0.10624728625823</v>
      </c>
      <c r="K254" s="12" t="n">
        <f aca="false">MDETERM(N255:Q258)</f>
        <v>87075186831.3602</v>
      </c>
      <c r="N254" s="24" t="s">
        <v>6</v>
      </c>
      <c r="O254" s="24" t="s">
        <v>7</v>
      </c>
      <c r="P254" s="24" t="s">
        <v>8</v>
      </c>
      <c r="Q254" s="24" t="s">
        <v>9</v>
      </c>
      <c r="R254" s="25"/>
    </row>
    <row r="255" customFormat="false" ht="14.65" hidden="false" customHeight="false" outlineLevel="0" collapsed="false">
      <c r="I255" s="0" t="str">
        <f aca="false">ADDRESS(I254,2,1)</f>
        <v>$B$44</v>
      </c>
      <c r="J255" s="16" t="n">
        <f aca="true">INDIRECT(I255)</f>
        <v>0.0202199074074074</v>
      </c>
      <c r="K255" s="12" t="n">
        <f aca="false">MDETERM(S255:V258)</f>
        <v>830720.046062043</v>
      </c>
      <c r="L255" s="12" t="n">
        <f aca="false">K255/K254</f>
        <v>9.54026142569078E-006</v>
      </c>
      <c r="M255" s="16" t="n">
        <f aca="false">J255</f>
        <v>0.0202199074074074</v>
      </c>
      <c r="N255" s="24" t="n">
        <f aca="false">$N$3</f>
        <v>1</v>
      </c>
      <c r="O255" s="24" t="n">
        <f aca="false">$O$3</f>
        <v>16</v>
      </c>
      <c r="P255" s="24" t="n">
        <f aca="false">$P$3</f>
        <v>256</v>
      </c>
      <c r="Q255" s="24" t="n">
        <f aca="false">$Q$3</f>
        <v>4096</v>
      </c>
      <c r="R255" s="25"/>
      <c r="S255" s="26" t="n">
        <f aca="false">M255</f>
        <v>0.0202199074074074</v>
      </c>
      <c r="T255" s="24" t="n">
        <f aca="false">$O$3</f>
        <v>16</v>
      </c>
      <c r="U255" s="24" t="n">
        <f aca="false">$P$3</f>
        <v>256</v>
      </c>
      <c r="V255" s="24" t="n">
        <f aca="false">$Q$3</f>
        <v>4096</v>
      </c>
      <c r="X255" s="24" t="n">
        <f aca="false">$N$3</f>
        <v>1</v>
      </c>
      <c r="Y255" s="16" t="n">
        <f aca="false">S255</f>
        <v>0.0202199074074074</v>
      </c>
      <c r="Z255" s="24" t="n">
        <f aca="false">$P$3</f>
        <v>256</v>
      </c>
      <c r="AA255" s="24" t="n">
        <f aca="false">$Q$3</f>
        <v>4096</v>
      </c>
      <c r="AC255" s="24" t="n">
        <f aca="false">$N$3</f>
        <v>1</v>
      </c>
      <c r="AD255" s="24" t="n">
        <f aca="false">$O$3</f>
        <v>16</v>
      </c>
      <c r="AE255" s="16" t="n">
        <f aca="false">Y255</f>
        <v>0.0202199074074074</v>
      </c>
      <c r="AF255" s="24" t="n">
        <f aca="false">$Q$3</f>
        <v>4096</v>
      </c>
      <c r="AH255" s="24" t="n">
        <f aca="false">$N$3</f>
        <v>1</v>
      </c>
      <c r="AI255" s="24" t="n">
        <f aca="false">$O$3</f>
        <v>16</v>
      </c>
      <c r="AJ255" s="24" t="n">
        <f aca="false">$P$3</f>
        <v>256</v>
      </c>
      <c r="AK255" s="16" t="n">
        <f aca="false">AE255</f>
        <v>0.0202199074074074</v>
      </c>
    </row>
    <row r="256" customFormat="false" ht="14.65" hidden="false" customHeight="false" outlineLevel="0" collapsed="false">
      <c r="I256" s="0" t="str">
        <f aca="false">ADDRESS(I254,3,1)</f>
        <v>$C$44</v>
      </c>
      <c r="J256" s="16" t="n">
        <f aca="true">INDIRECT(I256)</f>
        <v>0.0513657407407407</v>
      </c>
      <c r="K256" s="12" t="n">
        <f aca="false">MDETERM(X255:AA258)</f>
        <v>108808152.846894</v>
      </c>
      <c r="L256" s="12" t="n">
        <f aca="false">K256/K254</f>
        <v>0.00124958850857965</v>
      </c>
      <c r="M256" s="16" t="n">
        <f aca="false">J256</f>
        <v>0.0513657407407407</v>
      </c>
      <c r="N256" s="24" t="n">
        <f aca="false">$N$4</f>
        <v>1</v>
      </c>
      <c r="O256" s="24" t="n">
        <f aca="false">$O$4</f>
        <v>40</v>
      </c>
      <c r="P256" s="24" t="n">
        <f aca="false">$P$4</f>
        <v>1600</v>
      </c>
      <c r="Q256" s="24" t="n">
        <f aca="false">$Q$4</f>
        <v>64000</v>
      </c>
      <c r="R256" s="25"/>
      <c r="S256" s="26" t="n">
        <f aca="false">M256</f>
        <v>0.0513657407407407</v>
      </c>
      <c r="T256" s="24" t="n">
        <f aca="false">$O$4</f>
        <v>40</v>
      </c>
      <c r="U256" s="24" t="n">
        <f aca="false">$P$4</f>
        <v>1600</v>
      </c>
      <c r="V256" s="24" t="n">
        <f aca="false">$Q$4</f>
        <v>64000</v>
      </c>
      <c r="X256" s="24" t="n">
        <f aca="false">$N$4</f>
        <v>1</v>
      </c>
      <c r="Y256" s="16" t="n">
        <f aca="false">S256</f>
        <v>0.0513657407407407</v>
      </c>
      <c r="Z256" s="24" t="n">
        <f aca="false">$P$4</f>
        <v>1600</v>
      </c>
      <c r="AA256" s="24" t="n">
        <f aca="false">$Q$4</f>
        <v>64000</v>
      </c>
      <c r="AC256" s="24" t="n">
        <f aca="false">$N$4</f>
        <v>1</v>
      </c>
      <c r="AD256" s="24" t="n">
        <f aca="false">$O$4</f>
        <v>40</v>
      </c>
      <c r="AE256" s="16" t="n">
        <f aca="false">Y256</f>
        <v>0.0513657407407407</v>
      </c>
      <c r="AF256" s="24" t="n">
        <f aca="false">$Q$4</f>
        <v>64000</v>
      </c>
      <c r="AH256" s="24" t="n">
        <f aca="false">$N$4</f>
        <v>1</v>
      </c>
      <c r="AI256" s="24" t="n">
        <f aca="false">$O$4</f>
        <v>40</v>
      </c>
      <c r="AJ256" s="24" t="n">
        <f aca="false">$P$4</f>
        <v>1600</v>
      </c>
      <c r="AK256" s="16" t="n">
        <f aca="false">AE256</f>
        <v>0.0513657407407407</v>
      </c>
    </row>
    <row r="257" customFormat="false" ht="14.65" hidden="false" customHeight="false" outlineLevel="0" collapsed="false">
      <c r="I257" s="0" t="str">
        <f aca="false">ADDRESS(I254,4,1)</f>
        <v>$D$44</v>
      </c>
      <c r="J257" s="16" t="n">
        <f aca="true">INDIRECT(I257)</f>
        <v>0.105578703703704</v>
      </c>
      <c r="K257" s="12" t="n">
        <f aca="false">MDETERM(AC255:AF258)</f>
        <v>73186.6718530885</v>
      </c>
      <c r="L257" s="12" t="n">
        <f aca="false">K257/K254</f>
        <v>8.40499739550719E-007</v>
      </c>
      <c r="M257" s="16" t="n">
        <f aca="false">J257</f>
        <v>0.105578703703704</v>
      </c>
      <c r="N257" s="24" t="n">
        <f aca="false">$N$5</f>
        <v>1</v>
      </c>
      <c r="O257" s="24" t="n">
        <f aca="false">$O$5</f>
        <v>80</v>
      </c>
      <c r="P257" s="24" t="n">
        <f aca="false">$P$5</f>
        <v>6400</v>
      </c>
      <c r="Q257" s="24" t="n">
        <f aca="false">$Q$5</f>
        <v>512000</v>
      </c>
      <c r="R257" s="25"/>
      <c r="S257" s="26" t="n">
        <f aca="false">M257</f>
        <v>0.105578703703704</v>
      </c>
      <c r="T257" s="24" t="n">
        <f aca="false">$O$5</f>
        <v>80</v>
      </c>
      <c r="U257" s="24" t="n">
        <f aca="false">$P$5</f>
        <v>6400</v>
      </c>
      <c r="V257" s="24" t="n">
        <f aca="false">$Q$5</f>
        <v>512000</v>
      </c>
      <c r="X257" s="24" t="n">
        <f aca="false">$N$5</f>
        <v>1</v>
      </c>
      <c r="Y257" s="16" t="n">
        <f aca="false">S257</f>
        <v>0.105578703703704</v>
      </c>
      <c r="Z257" s="24" t="n">
        <f aca="false">$P$5</f>
        <v>6400</v>
      </c>
      <c r="AA257" s="24" t="n">
        <f aca="false">$Q$5</f>
        <v>512000</v>
      </c>
      <c r="AC257" s="24" t="n">
        <f aca="false">$N$5</f>
        <v>1</v>
      </c>
      <c r="AD257" s="24" t="n">
        <f aca="false">$O$5</f>
        <v>80</v>
      </c>
      <c r="AE257" s="16" t="n">
        <f aca="false">Y257</f>
        <v>0.105578703703704</v>
      </c>
      <c r="AF257" s="24" t="n">
        <f aca="false">$Q$5</f>
        <v>512000</v>
      </c>
      <c r="AH257" s="24" t="n">
        <f aca="false">$N$5</f>
        <v>1</v>
      </c>
      <c r="AI257" s="24" t="n">
        <f aca="false">$O$5</f>
        <v>80</v>
      </c>
      <c r="AJ257" s="24" t="n">
        <f aca="false">$P$5</f>
        <v>6400</v>
      </c>
      <c r="AK257" s="16" t="n">
        <f aca="false">AE257</f>
        <v>0.105578703703704</v>
      </c>
    </row>
    <row r="258" customFormat="false" ht="14.65" hidden="false" customHeight="false" outlineLevel="0" collapsed="false">
      <c r="I258" s="0" t="str">
        <f aca="false">ADDRESS(I254,5,1)</f>
        <v>$E$44</v>
      </c>
      <c r="J258" s="16" t="n">
        <f aca="true">INDIRECT(I258)</f>
        <v>0.224641203703704</v>
      </c>
      <c r="K258" s="12" t="n">
        <f aca="false">MDETERM(AH255:AK258)</f>
        <v>37.9056694443048</v>
      </c>
      <c r="L258" s="12" t="n">
        <f aca="false">K258/K254</f>
        <v>4.35321138244783E-010</v>
      </c>
      <c r="M258" s="16" t="n">
        <f aca="false">J258</f>
        <v>0.224641203703704</v>
      </c>
      <c r="N258" s="24" t="n">
        <f aca="false">$N$6</f>
        <v>1</v>
      </c>
      <c r="O258" s="31" t="n">
        <f aca="false">$O$6</f>
        <v>160.9</v>
      </c>
      <c r="P258" s="24" t="n">
        <f aca="false">$P$6</f>
        <v>25888.81</v>
      </c>
      <c r="Q258" s="24" t="n">
        <f aca="false">$Q$6</f>
        <v>4165509.529</v>
      </c>
      <c r="R258" s="25"/>
      <c r="S258" s="26" t="n">
        <f aca="false">M258</f>
        <v>0.224641203703704</v>
      </c>
      <c r="T258" s="31" t="n">
        <f aca="false">$O$6</f>
        <v>160.9</v>
      </c>
      <c r="U258" s="24" t="n">
        <f aca="false">$P$6</f>
        <v>25888.81</v>
      </c>
      <c r="V258" s="24" t="n">
        <f aca="false">$Q$6</f>
        <v>4165509.529</v>
      </c>
      <c r="X258" s="24" t="n">
        <f aca="false">$N$6</f>
        <v>1</v>
      </c>
      <c r="Y258" s="16" t="n">
        <f aca="false">S258</f>
        <v>0.224641203703704</v>
      </c>
      <c r="Z258" s="24" t="n">
        <f aca="false">$P$6</f>
        <v>25888.81</v>
      </c>
      <c r="AA258" s="24" t="n">
        <f aca="false">$Q$6</f>
        <v>4165509.529</v>
      </c>
      <c r="AC258" s="24" t="n">
        <f aca="false">$N$6</f>
        <v>1</v>
      </c>
      <c r="AD258" s="31" t="n">
        <f aca="false">$O$6</f>
        <v>160.9</v>
      </c>
      <c r="AE258" s="16" t="n">
        <f aca="false">Y258</f>
        <v>0.224641203703704</v>
      </c>
      <c r="AF258" s="24" t="n">
        <f aca="false">$Q$6</f>
        <v>4165509.529</v>
      </c>
      <c r="AH258" s="24" t="n">
        <f aca="false">$N$6</f>
        <v>1</v>
      </c>
      <c r="AI258" s="31" t="n">
        <f aca="false">$O$6</f>
        <v>160.9</v>
      </c>
      <c r="AJ258" s="24" t="n">
        <f aca="false">$P$6</f>
        <v>25888.81</v>
      </c>
      <c r="AK258" s="16" t="n">
        <f aca="false">AE258</f>
        <v>0.224641203703704</v>
      </c>
    </row>
    <row r="260" customFormat="false" ht="14.65" hidden="false" customHeight="false" outlineLevel="0" collapsed="false">
      <c r="I260" s="12" t="n">
        <f aca="false">I254+1</f>
        <v>45</v>
      </c>
      <c r="J260" s="10" t="n">
        <f aca="false">L261+$F$1*L262+L263*$F$1*$F$1+L264*$F$1*$F$1*$F$1</f>
        <v>0.107051452072452</v>
      </c>
      <c r="K260" s="12" t="n">
        <f aca="false">MDETERM(N261:Q264)</f>
        <v>87075186831.3602</v>
      </c>
      <c r="N260" s="24" t="s">
        <v>6</v>
      </c>
      <c r="O260" s="24" t="s">
        <v>7</v>
      </c>
      <c r="P260" s="24" t="s">
        <v>8</v>
      </c>
      <c r="Q260" s="24" t="s">
        <v>9</v>
      </c>
      <c r="R260" s="25"/>
    </row>
    <row r="261" customFormat="false" ht="14.65" hidden="false" customHeight="false" outlineLevel="0" collapsed="false">
      <c r="I261" s="0" t="str">
        <f aca="false">ADDRESS(I260,2,1)</f>
        <v>$B$45</v>
      </c>
      <c r="J261" s="16" t="n">
        <f aca="true">INDIRECT(I261)</f>
        <v>0.0203587962962963</v>
      </c>
      <c r="K261" s="12" t="n">
        <f aca="false">MDETERM(S261:V264)</f>
        <v>77345.4656096552</v>
      </c>
      <c r="L261" s="12" t="n">
        <f aca="false">K261/K260</f>
        <v>8.88260690837807E-007</v>
      </c>
      <c r="M261" s="16" t="n">
        <f aca="false">J261</f>
        <v>0.0203587962962963</v>
      </c>
      <c r="N261" s="24" t="n">
        <f aca="false">$N$3</f>
        <v>1</v>
      </c>
      <c r="O261" s="24" t="n">
        <f aca="false">$O$3</f>
        <v>16</v>
      </c>
      <c r="P261" s="24" t="n">
        <f aca="false">$P$3</f>
        <v>256</v>
      </c>
      <c r="Q261" s="24" t="n">
        <f aca="false">$Q$3</f>
        <v>4096</v>
      </c>
      <c r="R261" s="25"/>
      <c r="S261" s="26" t="n">
        <f aca="false">M261</f>
        <v>0.0203587962962963</v>
      </c>
      <c r="T261" s="24" t="n">
        <f aca="false">$O$3</f>
        <v>16</v>
      </c>
      <c r="U261" s="24" t="n">
        <f aca="false">$P$3</f>
        <v>256</v>
      </c>
      <c r="V261" s="24" t="n">
        <f aca="false">$Q$3</f>
        <v>4096</v>
      </c>
      <c r="X261" s="24" t="n">
        <f aca="false">$N$3</f>
        <v>1</v>
      </c>
      <c r="Y261" s="16" t="n">
        <f aca="false">S261</f>
        <v>0.0203587962962963</v>
      </c>
      <c r="Z261" s="24" t="n">
        <f aca="false">$P$3</f>
        <v>256</v>
      </c>
      <c r="AA261" s="24" t="n">
        <f aca="false">$Q$3</f>
        <v>4096</v>
      </c>
      <c r="AC261" s="24" t="n">
        <f aca="false">$N$3</f>
        <v>1</v>
      </c>
      <c r="AD261" s="24" t="n">
        <f aca="false">$O$3</f>
        <v>16</v>
      </c>
      <c r="AE261" s="16" t="n">
        <f aca="false">Y261</f>
        <v>0.0203587962962963</v>
      </c>
      <c r="AF261" s="24" t="n">
        <f aca="false">$Q$3</f>
        <v>4096</v>
      </c>
      <c r="AH261" s="24" t="n">
        <f aca="false">$N$3</f>
        <v>1</v>
      </c>
      <c r="AI261" s="24" t="n">
        <f aca="false">$O$3</f>
        <v>16</v>
      </c>
      <c r="AJ261" s="24" t="n">
        <f aca="false">$P$3</f>
        <v>256</v>
      </c>
      <c r="AK261" s="16" t="n">
        <f aca="false">AE261</f>
        <v>0.0203587962962963</v>
      </c>
    </row>
    <row r="262" customFormat="false" ht="14.65" hidden="false" customHeight="false" outlineLevel="0" collapsed="false">
      <c r="I262" s="0" t="str">
        <f aca="false">ADDRESS(I260,3,1)</f>
        <v>$C$45</v>
      </c>
      <c r="J262" s="16" t="n">
        <f aca="true">INDIRECT(I262)</f>
        <v>0.0517361111111111</v>
      </c>
      <c r="K262" s="12" t="n">
        <f aca="false">MDETERM(X261:AA264)</f>
        <v>109600508.444959</v>
      </c>
      <c r="L262" s="12" t="n">
        <f aca="false">K262/K260</f>
        <v>0.00125868818010375</v>
      </c>
      <c r="M262" s="16" t="n">
        <f aca="false">J262</f>
        <v>0.0517361111111111</v>
      </c>
      <c r="N262" s="24" t="n">
        <f aca="false">$N$4</f>
        <v>1</v>
      </c>
      <c r="O262" s="24" t="n">
        <f aca="false">$O$4</f>
        <v>40</v>
      </c>
      <c r="P262" s="24" t="n">
        <f aca="false">$P$4</f>
        <v>1600</v>
      </c>
      <c r="Q262" s="24" t="n">
        <f aca="false">$Q$4</f>
        <v>64000</v>
      </c>
      <c r="R262" s="25"/>
      <c r="S262" s="26" t="n">
        <f aca="false">M262</f>
        <v>0.0517361111111111</v>
      </c>
      <c r="T262" s="24" t="n">
        <f aca="false">$O$4</f>
        <v>40</v>
      </c>
      <c r="U262" s="24" t="n">
        <f aca="false">$P$4</f>
        <v>1600</v>
      </c>
      <c r="V262" s="24" t="n">
        <f aca="false">$Q$4</f>
        <v>64000</v>
      </c>
      <c r="X262" s="24" t="n">
        <f aca="false">$N$4</f>
        <v>1</v>
      </c>
      <c r="Y262" s="16" t="n">
        <f aca="false">S262</f>
        <v>0.0517361111111111</v>
      </c>
      <c r="Z262" s="24" t="n">
        <f aca="false">$P$4</f>
        <v>1600</v>
      </c>
      <c r="AA262" s="24" t="n">
        <f aca="false">$Q$4</f>
        <v>64000</v>
      </c>
      <c r="AC262" s="24" t="n">
        <f aca="false">$N$4</f>
        <v>1</v>
      </c>
      <c r="AD262" s="24" t="n">
        <f aca="false">$O$4</f>
        <v>40</v>
      </c>
      <c r="AE262" s="16" t="n">
        <f aca="false">Y262</f>
        <v>0.0517361111111111</v>
      </c>
      <c r="AF262" s="24" t="n">
        <f aca="false">$Q$4</f>
        <v>64000</v>
      </c>
      <c r="AH262" s="24" t="n">
        <f aca="false">$N$4</f>
        <v>1</v>
      </c>
      <c r="AI262" s="24" t="n">
        <f aca="false">$O$4</f>
        <v>40</v>
      </c>
      <c r="AJ262" s="24" t="n">
        <f aca="false">$P$4</f>
        <v>1600</v>
      </c>
      <c r="AK262" s="16" t="n">
        <f aca="false">AE262</f>
        <v>0.0517361111111111</v>
      </c>
    </row>
    <row r="263" customFormat="false" ht="14.65" hidden="false" customHeight="false" outlineLevel="0" collapsed="false">
      <c r="I263" s="0" t="str">
        <f aca="false">ADDRESS(I260,4,1)</f>
        <v>$D$45</v>
      </c>
      <c r="J263" s="16" t="n">
        <f aca="true">INDIRECT(I263)</f>
        <v>0.106377314814815</v>
      </c>
      <c r="K263" s="12" t="n">
        <f aca="false">MDETERM(AC261:AF264)</f>
        <v>73744.425040022</v>
      </c>
      <c r="L263" s="12" t="n">
        <f aca="false">K263/K260</f>
        <v>8.46905160052586E-007</v>
      </c>
      <c r="M263" s="16" t="n">
        <f aca="false">J263</f>
        <v>0.106377314814815</v>
      </c>
      <c r="N263" s="24" t="n">
        <f aca="false">$N$5</f>
        <v>1</v>
      </c>
      <c r="O263" s="24" t="n">
        <f aca="false">$O$5</f>
        <v>80</v>
      </c>
      <c r="P263" s="24" t="n">
        <f aca="false">$P$5</f>
        <v>6400</v>
      </c>
      <c r="Q263" s="24" t="n">
        <f aca="false">$Q$5</f>
        <v>512000</v>
      </c>
      <c r="R263" s="25"/>
      <c r="S263" s="26" t="n">
        <f aca="false">M263</f>
        <v>0.106377314814815</v>
      </c>
      <c r="T263" s="24" t="n">
        <f aca="false">$O$5</f>
        <v>80</v>
      </c>
      <c r="U263" s="24" t="n">
        <f aca="false">$P$5</f>
        <v>6400</v>
      </c>
      <c r="V263" s="24" t="n">
        <f aca="false">$Q$5</f>
        <v>512000</v>
      </c>
      <c r="X263" s="24" t="n">
        <f aca="false">$N$5</f>
        <v>1</v>
      </c>
      <c r="Y263" s="16" t="n">
        <f aca="false">S263</f>
        <v>0.106377314814815</v>
      </c>
      <c r="Z263" s="24" t="n">
        <f aca="false">$P$5</f>
        <v>6400</v>
      </c>
      <c r="AA263" s="24" t="n">
        <f aca="false">$Q$5</f>
        <v>512000</v>
      </c>
      <c r="AC263" s="24" t="n">
        <f aca="false">$N$5</f>
        <v>1</v>
      </c>
      <c r="AD263" s="24" t="n">
        <f aca="false">$O$5</f>
        <v>80</v>
      </c>
      <c r="AE263" s="16" t="n">
        <f aca="false">Y263</f>
        <v>0.106377314814815</v>
      </c>
      <c r="AF263" s="24" t="n">
        <f aca="false">$Q$5</f>
        <v>512000</v>
      </c>
      <c r="AH263" s="24" t="n">
        <f aca="false">$N$5</f>
        <v>1</v>
      </c>
      <c r="AI263" s="24" t="n">
        <f aca="false">$O$5</f>
        <v>80</v>
      </c>
      <c r="AJ263" s="24" t="n">
        <f aca="false">$P$5</f>
        <v>6400</v>
      </c>
      <c r="AK263" s="16" t="n">
        <f aca="false">AE263</f>
        <v>0.106377314814815</v>
      </c>
    </row>
    <row r="264" customFormat="false" ht="14.65" hidden="false" customHeight="false" outlineLevel="0" collapsed="false">
      <c r="I264" s="0" t="str">
        <f aca="false">ADDRESS(I260,5,1)</f>
        <v>$E$45</v>
      </c>
      <c r="J264" s="16" t="n">
        <f aca="true">INDIRECT(I264)</f>
        <v>0.226574074074074</v>
      </c>
      <c r="K264" s="12" t="n">
        <f aca="false">MDETERM(AH261:AK264)</f>
        <v>44.4183999998986</v>
      </c>
      <c r="L264" s="12" t="n">
        <f aca="false">K264/K260</f>
        <v>5.10115471654679E-010</v>
      </c>
      <c r="M264" s="16" t="n">
        <f aca="false">J264</f>
        <v>0.226574074074074</v>
      </c>
      <c r="N264" s="24" t="n">
        <f aca="false">$N$6</f>
        <v>1</v>
      </c>
      <c r="O264" s="31" t="n">
        <f aca="false">$O$6</f>
        <v>160.9</v>
      </c>
      <c r="P264" s="24" t="n">
        <f aca="false">$P$6</f>
        <v>25888.81</v>
      </c>
      <c r="Q264" s="24" t="n">
        <f aca="false">$Q$6</f>
        <v>4165509.529</v>
      </c>
      <c r="R264" s="25"/>
      <c r="S264" s="26" t="n">
        <f aca="false">M264</f>
        <v>0.226574074074074</v>
      </c>
      <c r="T264" s="31" t="n">
        <f aca="false">$O$6</f>
        <v>160.9</v>
      </c>
      <c r="U264" s="24" t="n">
        <f aca="false">$P$6</f>
        <v>25888.81</v>
      </c>
      <c r="V264" s="24" t="n">
        <f aca="false">$Q$6</f>
        <v>4165509.529</v>
      </c>
      <c r="X264" s="24" t="n">
        <f aca="false">$N$6</f>
        <v>1</v>
      </c>
      <c r="Y264" s="16" t="n">
        <f aca="false">S264</f>
        <v>0.226574074074074</v>
      </c>
      <c r="Z264" s="24" t="n">
        <f aca="false">$P$6</f>
        <v>25888.81</v>
      </c>
      <c r="AA264" s="24" t="n">
        <f aca="false">$Q$6</f>
        <v>4165509.529</v>
      </c>
      <c r="AC264" s="24" t="n">
        <f aca="false">$N$6</f>
        <v>1</v>
      </c>
      <c r="AD264" s="31" t="n">
        <f aca="false">$O$6</f>
        <v>160.9</v>
      </c>
      <c r="AE264" s="16" t="n">
        <f aca="false">Y264</f>
        <v>0.226574074074074</v>
      </c>
      <c r="AF264" s="24" t="n">
        <f aca="false">$Q$6</f>
        <v>4165509.529</v>
      </c>
      <c r="AH264" s="24" t="n">
        <f aca="false">$N$6</f>
        <v>1</v>
      </c>
      <c r="AI264" s="31" t="n">
        <f aca="false">$O$6</f>
        <v>160.9</v>
      </c>
      <c r="AJ264" s="24" t="n">
        <f aca="false">$P$6</f>
        <v>25888.81</v>
      </c>
      <c r="AK264" s="16" t="n">
        <f aca="false">AE264</f>
        <v>0.226574074074074</v>
      </c>
    </row>
    <row r="266" customFormat="false" ht="14.65" hidden="false" customHeight="false" outlineLevel="0" collapsed="false">
      <c r="I266" s="12" t="n">
        <f aca="false">I260+1</f>
        <v>46</v>
      </c>
      <c r="J266" s="10" t="n">
        <f aca="false">L267+$F$1*L268+L269*$F$1*$F$1+L270*$F$1*$F$1*$F$1</f>
        <v>0.107890714937268</v>
      </c>
      <c r="K266" s="12" t="n">
        <f aca="false">MDETERM(N267:Q270)</f>
        <v>87075186831.3602</v>
      </c>
      <c r="N266" s="24" t="s">
        <v>6</v>
      </c>
      <c r="O266" s="24" t="s">
        <v>7</v>
      </c>
      <c r="P266" s="24" t="s">
        <v>8</v>
      </c>
      <c r="Q266" s="24" t="s">
        <v>9</v>
      </c>
      <c r="R266" s="25"/>
    </row>
    <row r="267" customFormat="false" ht="14.65" hidden="false" customHeight="false" outlineLevel="0" collapsed="false">
      <c r="I267" s="0" t="str">
        <f aca="false">ADDRESS(I266,2,1)</f>
        <v>$B$46</v>
      </c>
      <c r="J267" s="16" t="n">
        <f aca="true">INDIRECT(I267)</f>
        <v>0.0205092592592593</v>
      </c>
      <c r="K267" s="12" t="n">
        <f aca="false">MDETERM(S267:V270)</f>
        <v>1115540.98541783</v>
      </c>
      <c r="L267" s="12" t="n">
        <f aca="false">K267/K266</f>
        <v>1.2811238494134E-005</v>
      </c>
      <c r="M267" s="16" t="n">
        <f aca="false">J267</f>
        <v>0.0205092592592593</v>
      </c>
      <c r="N267" s="24" t="n">
        <f aca="false">$N$3</f>
        <v>1</v>
      </c>
      <c r="O267" s="24" t="n">
        <f aca="false">$O$3</f>
        <v>16</v>
      </c>
      <c r="P267" s="24" t="n">
        <f aca="false">$P$3</f>
        <v>256</v>
      </c>
      <c r="Q267" s="24" t="n">
        <f aca="false">$Q$3</f>
        <v>4096</v>
      </c>
      <c r="R267" s="25"/>
      <c r="S267" s="26" t="n">
        <f aca="false">M267</f>
        <v>0.0205092592592593</v>
      </c>
      <c r="T267" s="24" t="n">
        <f aca="false">$O$3</f>
        <v>16</v>
      </c>
      <c r="U267" s="24" t="n">
        <f aca="false">$P$3</f>
        <v>256</v>
      </c>
      <c r="V267" s="24" t="n">
        <f aca="false">$Q$3</f>
        <v>4096</v>
      </c>
      <c r="X267" s="24" t="n">
        <f aca="false">$N$3</f>
        <v>1</v>
      </c>
      <c r="Y267" s="16" t="n">
        <f aca="false">S267</f>
        <v>0.0205092592592593</v>
      </c>
      <c r="Z267" s="24" t="n">
        <f aca="false">$P$3</f>
        <v>256</v>
      </c>
      <c r="AA267" s="24" t="n">
        <f aca="false">$Q$3</f>
        <v>4096</v>
      </c>
      <c r="AC267" s="24" t="n">
        <f aca="false">$N$3</f>
        <v>1</v>
      </c>
      <c r="AD267" s="24" t="n">
        <f aca="false">$O$3</f>
        <v>16</v>
      </c>
      <c r="AE267" s="16" t="n">
        <f aca="false">Y267</f>
        <v>0.0205092592592593</v>
      </c>
      <c r="AF267" s="24" t="n">
        <f aca="false">$Q$3</f>
        <v>4096</v>
      </c>
      <c r="AH267" s="24" t="n">
        <f aca="false">$N$3</f>
        <v>1</v>
      </c>
      <c r="AI267" s="24" t="n">
        <f aca="false">$O$3</f>
        <v>16</v>
      </c>
      <c r="AJ267" s="24" t="n">
        <f aca="false">$P$3</f>
        <v>256</v>
      </c>
      <c r="AK267" s="16" t="n">
        <f aca="false">AE267</f>
        <v>0.0205092592592593</v>
      </c>
    </row>
    <row r="268" customFormat="false" ht="14.65" hidden="false" customHeight="false" outlineLevel="0" collapsed="false">
      <c r="I268" s="0" t="str">
        <f aca="false">ADDRESS(I266,3,1)</f>
        <v>$C$46</v>
      </c>
      <c r="J268" s="16" t="n">
        <f aca="true">INDIRECT(I268)</f>
        <v>0.0521180555555556</v>
      </c>
      <c r="K268" s="12" t="n">
        <f aca="false">MDETERM(X267:AA270)</f>
        <v>110320787.340878</v>
      </c>
      <c r="L268" s="12" t="n">
        <f aca="false">K268/K266</f>
        <v>0.00126696009914441</v>
      </c>
      <c r="M268" s="16" t="n">
        <f aca="false">J268</f>
        <v>0.0521180555555556</v>
      </c>
      <c r="N268" s="24" t="n">
        <f aca="false">$N$4</f>
        <v>1</v>
      </c>
      <c r="O268" s="24" t="n">
        <f aca="false">$O$4</f>
        <v>40</v>
      </c>
      <c r="P268" s="24" t="n">
        <f aca="false">$P$4</f>
        <v>1600</v>
      </c>
      <c r="Q268" s="24" t="n">
        <f aca="false">$Q$4</f>
        <v>64000</v>
      </c>
      <c r="R268" s="25"/>
      <c r="S268" s="26" t="n">
        <f aca="false">M268</f>
        <v>0.0521180555555556</v>
      </c>
      <c r="T268" s="24" t="n">
        <f aca="false">$O$4</f>
        <v>40</v>
      </c>
      <c r="U268" s="24" t="n">
        <f aca="false">$P$4</f>
        <v>1600</v>
      </c>
      <c r="V268" s="24" t="n">
        <f aca="false">$Q$4</f>
        <v>64000</v>
      </c>
      <c r="X268" s="24" t="n">
        <f aca="false">$N$4</f>
        <v>1</v>
      </c>
      <c r="Y268" s="16" t="n">
        <f aca="false">S268</f>
        <v>0.0521180555555556</v>
      </c>
      <c r="Z268" s="24" t="n">
        <f aca="false">$P$4</f>
        <v>1600</v>
      </c>
      <c r="AA268" s="24" t="n">
        <f aca="false">$Q$4</f>
        <v>64000</v>
      </c>
      <c r="AC268" s="24" t="n">
        <f aca="false">$N$4</f>
        <v>1</v>
      </c>
      <c r="AD268" s="24" t="n">
        <f aca="false">$O$4</f>
        <v>40</v>
      </c>
      <c r="AE268" s="16" t="n">
        <f aca="false">Y268</f>
        <v>0.0521180555555556</v>
      </c>
      <c r="AF268" s="24" t="n">
        <f aca="false">$Q$4</f>
        <v>64000</v>
      </c>
      <c r="AH268" s="24" t="n">
        <f aca="false">$N$4</f>
        <v>1</v>
      </c>
      <c r="AI268" s="24" t="n">
        <f aca="false">$O$4</f>
        <v>40</v>
      </c>
      <c r="AJ268" s="24" t="n">
        <f aca="false">$P$4</f>
        <v>1600</v>
      </c>
      <c r="AK268" s="16" t="n">
        <f aca="false">AE268</f>
        <v>0.0521180555555556</v>
      </c>
    </row>
    <row r="269" customFormat="false" ht="14.65" hidden="false" customHeight="false" outlineLevel="0" collapsed="false">
      <c r="I269" s="0" t="str">
        <f aca="false">ADDRESS(I266,4,1)</f>
        <v>$D$46</v>
      </c>
      <c r="J269" s="16" t="n">
        <f aca="true">INDIRECT(I269)</f>
        <v>0.107210648148148</v>
      </c>
      <c r="K269" s="12" t="n">
        <f aca="false">MDETERM(AC267:AF270)</f>
        <v>75832.8799652599</v>
      </c>
      <c r="L269" s="12" t="n">
        <f aca="false">K269/K266</f>
        <v>8.70889661277748E-007</v>
      </c>
      <c r="M269" s="16" t="n">
        <f aca="false">J269</f>
        <v>0.107210648148148</v>
      </c>
      <c r="N269" s="24" t="n">
        <f aca="false">$N$5</f>
        <v>1</v>
      </c>
      <c r="O269" s="24" t="n">
        <f aca="false">$O$5</f>
        <v>80</v>
      </c>
      <c r="P269" s="24" t="n">
        <f aca="false">$P$5</f>
        <v>6400</v>
      </c>
      <c r="Q269" s="24" t="n">
        <f aca="false">$Q$5</f>
        <v>512000</v>
      </c>
      <c r="R269" s="25"/>
      <c r="S269" s="26" t="n">
        <f aca="false">M269</f>
        <v>0.107210648148148</v>
      </c>
      <c r="T269" s="24" t="n">
        <f aca="false">$O$5</f>
        <v>80</v>
      </c>
      <c r="U269" s="24" t="n">
        <f aca="false">$P$5</f>
        <v>6400</v>
      </c>
      <c r="V269" s="24" t="n">
        <f aca="false">$Q$5</f>
        <v>512000</v>
      </c>
      <c r="X269" s="24" t="n">
        <f aca="false">$N$5</f>
        <v>1</v>
      </c>
      <c r="Y269" s="16" t="n">
        <f aca="false">S269</f>
        <v>0.107210648148148</v>
      </c>
      <c r="Z269" s="24" t="n">
        <f aca="false">$P$5</f>
        <v>6400</v>
      </c>
      <c r="AA269" s="24" t="n">
        <f aca="false">$Q$5</f>
        <v>512000</v>
      </c>
      <c r="AC269" s="24" t="n">
        <f aca="false">$N$5</f>
        <v>1</v>
      </c>
      <c r="AD269" s="24" t="n">
        <f aca="false">$O$5</f>
        <v>80</v>
      </c>
      <c r="AE269" s="16" t="n">
        <f aca="false">Y269</f>
        <v>0.107210648148148</v>
      </c>
      <c r="AF269" s="24" t="n">
        <f aca="false">$Q$5</f>
        <v>512000</v>
      </c>
      <c r="AH269" s="24" t="n">
        <f aca="false">$N$5</f>
        <v>1</v>
      </c>
      <c r="AI269" s="24" t="n">
        <f aca="false">$O$5</f>
        <v>80</v>
      </c>
      <c r="AJ269" s="24" t="n">
        <f aca="false">$P$5</f>
        <v>6400</v>
      </c>
      <c r="AK269" s="16" t="n">
        <f aca="false">AE269</f>
        <v>0.107210648148148</v>
      </c>
    </row>
    <row r="270" customFormat="false" ht="14.65" hidden="false" customHeight="false" outlineLevel="0" collapsed="false">
      <c r="I270" s="0" t="str">
        <f aca="false">ADDRESS(I266,5,1)</f>
        <v>$E$46</v>
      </c>
      <c r="J270" s="16" t="n">
        <f aca="true">INDIRECT(I270)</f>
        <v>0.228587962962963</v>
      </c>
      <c r="K270" s="12" t="n">
        <f aca="false">MDETERM(AH267:AK270)</f>
        <v>45.4653472223031</v>
      </c>
      <c r="L270" s="12" t="n">
        <f aca="false">K270/K266</f>
        <v>5.22138956880524E-010</v>
      </c>
      <c r="M270" s="16" t="n">
        <f aca="false">J270</f>
        <v>0.228587962962963</v>
      </c>
      <c r="N270" s="24" t="n">
        <f aca="false">$N$6</f>
        <v>1</v>
      </c>
      <c r="O270" s="31" t="n">
        <f aca="false">$O$6</f>
        <v>160.9</v>
      </c>
      <c r="P270" s="24" t="n">
        <f aca="false">$P$6</f>
        <v>25888.81</v>
      </c>
      <c r="Q270" s="24" t="n">
        <f aca="false">$Q$6</f>
        <v>4165509.529</v>
      </c>
      <c r="R270" s="25"/>
      <c r="S270" s="26" t="n">
        <f aca="false">M270</f>
        <v>0.228587962962963</v>
      </c>
      <c r="T270" s="31" t="n">
        <f aca="false">$O$6</f>
        <v>160.9</v>
      </c>
      <c r="U270" s="24" t="n">
        <f aca="false">$P$6</f>
        <v>25888.81</v>
      </c>
      <c r="V270" s="24" t="n">
        <f aca="false">$Q$6</f>
        <v>4165509.529</v>
      </c>
      <c r="X270" s="24" t="n">
        <f aca="false">$N$6</f>
        <v>1</v>
      </c>
      <c r="Y270" s="16" t="n">
        <f aca="false">S270</f>
        <v>0.228587962962963</v>
      </c>
      <c r="Z270" s="24" t="n">
        <f aca="false">$P$6</f>
        <v>25888.81</v>
      </c>
      <c r="AA270" s="24" t="n">
        <f aca="false">$Q$6</f>
        <v>4165509.529</v>
      </c>
      <c r="AC270" s="24" t="n">
        <f aca="false">$N$6</f>
        <v>1</v>
      </c>
      <c r="AD270" s="31" t="n">
        <f aca="false">$O$6</f>
        <v>160.9</v>
      </c>
      <c r="AE270" s="16" t="n">
        <f aca="false">Y270</f>
        <v>0.228587962962963</v>
      </c>
      <c r="AF270" s="24" t="n">
        <f aca="false">$Q$6</f>
        <v>4165509.529</v>
      </c>
      <c r="AH270" s="24" t="n">
        <f aca="false">$N$6</f>
        <v>1</v>
      </c>
      <c r="AI270" s="31" t="n">
        <f aca="false">$O$6</f>
        <v>160.9</v>
      </c>
      <c r="AJ270" s="24" t="n">
        <f aca="false">$P$6</f>
        <v>25888.81</v>
      </c>
      <c r="AK270" s="16" t="n">
        <f aca="false">AE270</f>
        <v>0.228587962962963</v>
      </c>
    </row>
    <row r="272" customFormat="false" ht="14.65" hidden="false" customHeight="false" outlineLevel="0" collapsed="false">
      <c r="I272" s="12" t="n">
        <f aca="false">I266+1</f>
        <v>47</v>
      </c>
      <c r="J272" s="10" t="n">
        <f aca="false">L273+$F$1*L274+L275*$F$1*$F$1+L276*$F$1*$F$1*$F$1</f>
        <v>0.108753273032223</v>
      </c>
      <c r="K272" s="12" t="n">
        <f aca="false">MDETERM(N273:Q276)</f>
        <v>87075186831.3602</v>
      </c>
      <c r="N272" s="24" t="s">
        <v>6</v>
      </c>
      <c r="O272" s="24" t="s">
        <v>7</v>
      </c>
      <c r="P272" s="24" t="s">
        <v>8</v>
      </c>
      <c r="Q272" s="24" t="s">
        <v>9</v>
      </c>
      <c r="R272" s="25"/>
    </row>
    <row r="273" customFormat="false" ht="14.65" hidden="false" customHeight="false" outlineLevel="0" collapsed="false">
      <c r="I273" s="0" t="str">
        <f aca="false">ADDRESS(I272,2,1)</f>
        <v>$B$47</v>
      </c>
      <c r="J273" s="16" t="n">
        <f aca="true">INDIRECT(I273)</f>
        <v>0.0206597222222222</v>
      </c>
      <c r="K273" s="12" t="n">
        <f aca="false">MDETERM(S273:V276)</f>
        <v>1076338.02880895</v>
      </c>
      <c r="L273" s="12" t="n">
        <f aca="false">K273/K272</f>
        <v>1.23610188846739E-005</v>
      </c>
      <c r="M273" s="16" t="n">
        <f aca="false">J273</f>
        <v>0.0206597222222222</v>
      </c>
      <c r="N273" s="24" t="n">
        <f aca="false">$N$3</f>
        <v>1</v>
      </c>
      <c r="O273" s="24" t="n">
        <f aca="false">$O$3</f>
        <v>16</v>
      </c>
      <c r="P273" s="24" t="n">
        <f aca="false">$P$3</f>
        <v>256</v>
      </c>
      <c r="Q273" s="24" t="n">
        <f aca="false">$Q$3</f>
        <v>4096</v>
      </c>
      <c r="R273" s="25"/>
      <c r="S273" s="26" t="n">
        <f aca="false">M273</f>
        <v>0.0206597222222222</v>
      </c>
      <c r="T273" s="24" t="n">
        <f aca="false">$O$3</f>
        <v>16</v>
      </c>
      <c r="U273" s="24" t="n">
        <f aca="false">$P$3</f>
        <v>256</v>
      </c>
      <c r="V273" s="24" t="n">
        <f aca="false">$Q$3</f>
        <v>4096</v>
      </c>
      <c r="X273" s="24" t="n">
        <f aca="false">$N$3</f>
        <v>1</v>
      </c>
      <c r="Y273" s="16" t="n">
        <f aca="false">S273</f>
        <v>0.0206597222222222</v>
      </c>
      <c r="Z273" s="24" t="n">
        <f aca="false">$P$3</f>
        <v>256</v>
      </c>
      <c r="AA273" s="24" t="n">
        <f aca="false">$Q$3</f>
        <v>4096</v>
      </c>
      <c r="AC273" s="24" t="n">
        <f aca="false">$N$3</f>
        <v>1</v>
      </c>
      <c r="AD273" s="24" t="n">
        <f aca="false">$O$3</f>
        <v>16</v>
      </c>
      <c r="AE273" s="16" t="n">
        <f aca="false">Y273</f>
        <v>0.0206597222222222</v>
      </c>
      <c r="AF273" s="24" t="n">
        <f aca="false">$Q$3</f>
        <v>4096</v>
      </c>
      <c r="AH273" s="24" t="n">
        <f aca="false">$N$3</f>
        <v>1</v>
      </c>
      <c r="AI273" s="24" t="n">
        <f aca="false">$O$3</f>
        <v>16</v>
      </c>
      <c r="AJ273" s="24" t="n">
        <f aca="false">$P$3</f>
        <v>256</v>
      </c>
      <c r="AK273" s="16" t="n">
        <f aca="false">AE273</f>
        <v>0.0206597222222222</v>
      </c>
    </row>
    <row r="274" customFormat="false" ht="14.65" hidden="false" customHeight="false" outlineLevel="0" collapsed="false">
      <c r="I274" s="0" t="str">
        <f aca="false">ADDRESS(I272,3,1)</f>
        <v>$C$47</v>
      </c>
      <c r="J274" s="16" t="n">
        <f aca="true">INDIRECT(I274)</f>
        <v>0.0525115740740741</v>
      </c>
      <c r="K274" s="12" t="n">
        <f aca="false">MDETERM(X273:AA276)</f>
        <v>111121511.103999</v>
      </c>
      <c r="L274" s="12" t="n">
        <f aca="false">K274/K272</f>
        <v>0.00127615587342017</v>
      </c>
      <c r="M274" s="16" t="n">
        <f aca="false">J274</f>
        <v>0.0525115740740741</v>
      </c>
      <c r="N274" s="24" t="n">
        <f aca="false">$N$4</f>
        <v>1</v>
      </c>
      <c r="O274" s="24" t="n">
        <f aca="false">$O$4</f>
        <v>40</v>
      </c>
      <c r="P274" s="24" t="n">
        <f aca="false">$P$4</f>
        <v>1600</v>
      </c>
      <c r="Q274" s="24" t="n">
        <f aca="false">$Q$4</f>
        <v>64000</v>
      </c>
      <c r="R274" s="25"/>
      <c r="S274" s="26" t="n">
        <f aca="false">M274</f>
        <v>0.0525115740740741</v>
      </c>
      <c r="T274" s="24" t="n">
        <f aca="false">$O$4</f>
        <v>40</v>
      </c>
      <c r="U274" s="24" t="n">
        <f aca="false">$P$4</f>
        <v>1600</v>
      </c>
      <c r="V274" s="24" t="n">
        <f aca="false">$Q$4</f>
        <v>64000</v>
      </c>
      <c r="X274" s="24" t="n">
        <f aca="false">$N$4</f>
        <v>1</v>
      </c>
      <c r="Y274" s="16" t="n">
        <f aca="false">S274</f>
        <v>0.0525115740740741</v>
      </c>
      <c r="Z274" s="24" t="n">
        <f aca="false">$P$4</f>
        <v>1600</v>
      </c>
      <c r="AA274" s="24" t="n">
        <f aca="false">$Q$4</f>
        <v>64000</v>
      </c>
      <c r="AC274" s="24" t="n">
        <f aca="false">$N$4</f>
        <v>1</v>
      </c>
      <c r="AD274" s="24" t="n">
        <f aca="false">$O$4</f>
        <v>40</v>
      </c>
      <c r="AE274" s="16" t="n">
        <f aca="false">Y274</f>
        <v>0.0525115740740741</v>
      </c>
      <c r="AF274" s="24" t="n">
        <f aca="false">$Q$4</f>
        <v>64000</v>
      </c>
      <c r="AH274" s="24" t="n">
        <f aca="false">$N$4</f>
        <v>1</v>
      </c>
      <c r="AI274" s="24" t="n">
        <f aca="false">$O$4</f>
        <v>40</v>
      </c>
      <c r="AJ274" s="24" t="n">
        <f aca="false">$P$4</f>
        <v>1600</v>
      </c>
      <c r="AK274" s="16" t="n">
        <f aca="false">AE274</f>
        <v>0.0525115740740741</v>
      </c>
    </row>
    <row r="275" customFormat="false" ht="14.65" hidden="false" customHeight="false" outlineLevel="0" collapsed="false">
      <c r="I275" s="0" t="str">
        <f aca="false">ADDRESS(I272,4,1)</f>
        <v>$D$47</v>
      </c>
      <c r="J275" s="16" t="n">
        <f aca="true">INDIRECT(I275)</f>
        <v>0.10806712962963</v>
      </c>
      <c r="K275" s="12" t="n">
        <f aca="false">MDETERM(AC273:AF276)</f>
        <v>77027.8832000291</v>
      </c>
      <c r="L275" s="12" t="n">
        <f aca="false">K275/K272</f>
        <v>8.84613470301363E-007</v>
      </c>
      <c r="M275" s="16" t="n">
        <f aca="false">J275</f>
        <v>0.10806712962963</v>
      </c>
      <c r="N275" s="24" t="n">
        <f aca="false">$N$5</f>
        <v>1</v>
      </c>
      <c r="O275" s="24" t="n">
        <f aca="false">$O$5</f>
        <v>80</v>
      </c>
      <c r="P275" s="24" t="n">
        <f aca="false">$P$5</f>
        <v>6400</v>
      </c>
      <c r="Q275" s="24" t="n">
        <f aca="false">$Q$5</f>
        <v>512000</v>
      </c>
      <c r="R275" s="25"/>
      <c r="S275" s="26" t="n">
        <f aca="false">M275</f>
        <v>0.10806712962963</v>
      </c>
      <c r="T275" s="24" t="n">
        <f aca="false">$O$5</f>
        <v>80</v>
      </c>
      <c r="U275" s="24" t="n">
        <f aca="false">$P$5</f>
        <v>6400</v>
      </c>
      <c r="V275" s="24" t="n">
        <f aca="false">$Q$5</f>
        <v>512000</v>
      </c>
      <c r="X275" s="24" t="n">
        <f aca="false">$N$5</f>
        <v>1</v>
      </c>
      <c r="Y275" s="16" t="n">
        <f aca="false">S275</f>
        <v>0.10806712962963</v>
      </c>
      <c r="Z275" s="24" t="n">
        <f aca="false">$P$5</f>
        <v>6400</v>
      </c>
      <c r="AA275" s="24" t="n">
        <f aca="false">$Q$5</f>
        <v>512000</v>
      </c>
      <c r="AC275" s="24" t="n">
        <f aca="false">$N$5</f>
        <v>1</v>
      </c>
      <c r="AD275" s="24" t="n">
        <f aca="false">$O$5</f>
        <v>80</v>
      </c>
      <c r="AE275" s="16" t="n">
        <f aca="false">Y275</f>
        <v>0.10806712962963</v>
      </c>
      <c r="AF275" s="24" t="n">
        <f aca="false">$Q$5</f>
        <v>512000</v>
      </c>
      <c r="AH275" s="24" t="n">
        <f aca="false">$N$5</f>
        <v>1</v>
      </c>
      <c r="AI275" s="24" t="n">
        <f aca="false">$O$5</f>
        <v>80</v>
      </c>
      <c r="AJ275" s="24" t="n">
        <f aca="false">$P$5</f>
        <v>6400</v>
      </c>
      <c r="AK275" s="16" t="n">
        <f aca="false">AE275</f>
        <v>0.10806712962963</v>
      </c>
    </row>
    <row r="276" customFormat="false" ht="14.65" hidden="false" customHeight="false" outlineLevel="0" collapsed="false">
      <c r="I276" s="0" t="str">
        <f aca="false">ADDRESS(I272,5,1)</f>
        <v>$E$47</v>
      </c>
      <c r="J276" s="16" t="n">
        <f aca="true">INDIRECT(I276)</f>
        <v>0.230694444444444</v>
      </c>
      <c r="K276" s="12" t="n">
        <f aca="false">MDETERM(AH273:AK276)</f>
        <v>51.151999999849</v>
      </c>
      <c r="L276" s="12" t="n">
        <f aca="false">K276/K272</f>
        <v>5.87446342192936E-010</v>
      </c>
      <c r="M276" s="16" t="n">
        <f aca="false">J276</f>
        <v>0.230694444444444</v>
      </c>
      <c r="N276" s="24" t="n">
        <f aca="false">$N$6</f>
        <v>1</v>
      </c>
      <c r="O276" s="31" t="n">
        <f aca="false">$O$6</f>
        <v>160.9</v>
      </c>
      <c r="P276" s="24" t="n">
        <f aca="false">$P$6</f>
        <v>25888.81</v>
      </c>
      <c r="Q276" s="24" t="n">
        <f aca="false">$Q$6</f>
        <v>4165509.529</v>
      </c>
      <c r="R276" s="25"/>
      <c r="S276" s="26" t="n">
        <f aca="false">M276</f>
        <v>0.230694444444444</v>
      </c>
      <c r="T276" s="31" t="n">
        <f aca="false">$O$6</f>
        <v>160.9</v>
      </c>
      <c r="U276" s="24" t="n">
        <f aca="false">$P$6</f>
        <v>25888.81</v>
      </c>
      <c r="V276" s="24" t="n">
        <f aca="false">$Q$6</f>
        <v>4165509.529</v>
      </c>
      <c r="X276" s="24" t="n">
        <f aca="false">$N$6</f>
        <v>1</v>
      </c>
      <c r="Y276" s="16" t="n">
        <f aca="false">S276</f>
        <v>0.230694444444444</v>
      </c>
      <c r="Z276" s="24" t="n">
        <f aca="false">$P$6</f>
        <v>25888.81</v>
      </c>
      <c r="AA276" s="24" t="n">
        <f aca="false">$Q$6</f>
        <v>4165509.529</v>
      </c>
      <c r="AC276" s="24" t="n">
        <f aca="false">$N$6</f>
        <v>1</v>
      </c>
      <c r="AD276" s="31" t="n">
        <f aca="false">$O$6</f>
        <v>160.9</v>
      </c>
      <c r="AE276" s="16" t="n">
        <f aca="false">Y276</f>
        <v>0.230694444444444</v>
      </c>
      <c r="AF276" s="24" t="n">
        <f aca="false">$Q$6</f>
        <v>4165509.529</v>
      </c>
      <c r="AH276" s="24" t="n">
        <f aca="false">$N$6</f>
        <v>1</v>
      </c>
      <c r="AI276" s="31" t="n">
        <f aca="false">$O$6</f>
        <v>160.9</v>
      </c>
      <c r="AJ276" s="24" t="n">
        <f aca="false">$P$6</f>
        <v>25888.81</v>
      </c>
      <c r="AK276" s="16" t="n">
        <f aca="false">AE276</f>
        <v>0.230694444444444</v>
      </c>
    </row>
    <row r="278" customFormat="false" ht="14.65" hidden="false" customHeight="false" outlineLevel="0" collapsed="false">
      <c r="I278" s="12" t="n">
        <f aca="false">I272+1</f>
        <v>48</v>
      </c>
      <c r="J278" s="10" t="n">
        <f aca="false">L279+$F$1*L280+L281*$F$1*$F$1+L282*$F$1*$F$1*$F$1</f>
        <v>0.109662587943351</v>
      </c>
      <c r="K278" s="12" t="n">
        <f aca="false">MDETERM(N279:Q282)</f>
        <v>87075186831.3602</v>
      </c>
      <c r="N278" s="24" t="s">
        <v>6</v>
      </c>
      <c r="O278" s="24" t="s">
        <v>7</v>
      </c>
      <c r="P278" s="24" t="s">
        <v>8</v>
      </c>
      <c r="Q278" s="24" t="s">
        <v>9</v>
      </c>
      <c r="R278" s="25"/>
    </row>
    <row r="279" customFormat="false" ht="14.65" hidden="false" customHeight="false" outlineLevel="0" collapsed="false">
      <c r="I279" s="0" t="str">
        <f aca="false">ADDRESS(I278,2,1)</f>
        <v>$B$48</v>
      </c>
      <c r="J279" s="16" t="n">
        <f aca="true">INDIRECT(I279)</f>
        <v>0.0208101851851852</v>
      </c>
      <c r="K279" s="12" t="n">
        <f aca="false">MDETERM(S279:V282)</f>
        <v>961945.366915249</v>
      </c>
      <c r="L279" s="12" t="n">
        <f aca="false">K279/K278</f>
        <v>1.10472960428815E-005</v>
      </c>
      <c r="M279" s="16" t="n">
        <f aca="false">J279</f>
        <v>0.0208101851851852</v>
      </c>
      <c r="N279" s="24" t="n">
        <f aca="false">$N$3</f>
        <v>1</v>
      </c>
      <c r="O279" s="24" t="n">
        <f aca="false">$O$3</f>
        <v>16</v>
      </c>
      <c r="P279" s="24" t="n">
        <f aca="false">$P$3</f>
        <v>256</v>
      </c>
      <c r="Q279" s="24" t="n">
        <f aca="false">$Q$3</f>
        <v>4096</v>
      </c>
      <c r="R279" s="25"/>
      <c r="S279" s="26" t="n">
        <f aca="false">M279</f>
        <v>0.0208101851851852</v>
      </c>
      <c r="T279" s="24" t="n">
        <f aca="false">$O$3</f>
        <v>16</v>
      </c>
      <c r="U279" s="24" t="n">
        <f aca="false">$P$3</f>
        <v>256</v>
      </c>
      <c r="V279" s="24" t="n">
        <f aca="false">$Q$3</f>
        <v>4096</v>
      </c>
      <c r="X279" s="24" t="n">
        <f aca="false">$N$3</f>
        <v>1</v>
      </c>
      <c r="Y279" s="16" t="n">
        <f aca="false">S279</f>
        <v>0.0208101851851852</v>
      </c>
      <c r="Z279" s="24" t="n">
        <f aca="false">$P$3</f>
        <v>256</v>
      </c>
      <c r="AA279" s="24" t="n">
        <f aca="false">$Q$3</f>
        <v>4096</v>
      </c>
      <c r="AC279" s="24" t="n">
        <f aca="false">$N$3</f>
        <v>1</v>
      </c>
      <c r="AD279" s="24" t="n">
        <f aca="false">$O$3</f>
        <v>16</v>
      </c>
      <c r="AE279" s="16" t="n">
        <f aca="false">Y279</f>
        <v>0.0208101851851852</v>
      </c>
      <c r="AF279" s="24" t="n">
        <f aca="false">$Q$3</f>
        <v>4096</v>
      </c>
      <c r="AH279" s="24" t="n">
        <f aca="false">$N$3</f>
        <v>1</v>
      </c>
      <c r="AI279" s="24" t="n">
        <f aca="false">$O$3</f>
        <v>16</v>
      </c>
      <c r="AJ279" s="24" t="n">
        <f aca="false">$P$3</f>
        <v>256</v>
      </c>
      <c r="AK279" s="16" t="n">
        <f aca="false">AE279</f>
        <v>0.0208101851851852</v>
      </c>
    </row>
    <row r="280" customFormat="false" ht="14.65" hidden="false" customHeight="false" outlineLevel="0" collapsed="false">
      <c r="I280" s="0" t="str">
        <f aca="false">ADDRESS(I278,3,1)</f>
        <v>$C$48</v>
      </c>
      <c r="J280" s="16" t="n">
        <f aca="true">INDIRECT(I280)</f>
        <v>0.0529166666666667</v>
      </c>
      <c r="K280" s="12" t="n">
        <f aca="false">MDETERM(X279:AA282)</f>
        <v>111908757.698848</v>
      </c>
      <c r="L280" s="12" t="n">
        <f aca="false">K280/K278</f>
        <v>0.00128519687147595</v>
      </c>
      <c r="M280" s="16" t="n">
        <f aca="false">J280</f>
        <v>0.0529166666666667</v>
      </c>
      <c r="N280" s="24" t="n">
        <f aca="false">$N$4</f>
        <v>1</v>
      </c>
      <c r="O280" s="24" t="n">
        <f aca="false">$O$4</f>
        <v>40</v>
      </c>
      <c r="P280" s="24" t="n">
        <f aca="false">$P$4</f>
        <v>1600</v>
      </c>
      <c r="Q280" s="24" t="n">
        <f aca="false">$Q$4</f>
        <v>64000</v>
      </c>
      <c r="R280" s="25"/>
      <c r="S280" s="26" t="n">
        <f aca="false">M280</f>
        <v>0.0529166666666667</v>
      </c>
      <c r="T280" s="24" t="n">
        <f aca="false">$O$4</f>
        <v>40</v>
      </c>
      <c r="U280" s="24" t="n">
        <f aca="false">$P$4</f>
        <v>1600</v>
      </c>
      <c r="V280" s="24" t="n">
        <f aca="false">$Q$4</f>
        <v>64000</v>
      </c>
      <c r="X280" s="24" t="n">
        <f aca="false">$N$4</f>
        <v>1</v>
      </c>
      <c r="Y280" s="16" t="n">
        <f aca="false">S280</f>
        <v>0.0529166666666667</v>
      </c>
      <c r="Z280" s="24" t="n">
        <f aca="false">$P$4</f>
        <v>1600</v>
      </c>
      <c r="AA280" s="24" t="n">
        <f aca="false">$Q$4</f>
        <v>64000</v>
      </c>
      <c r="AC280" s="24" t="n">
        <f aca="false">$N$4</f>
        <v>1</v>
      </c>
      <c r="AD280" s="24" t="n">
        <f aca="false">$O$4</f>
        <v>40</v>
      </c>
      <c r="AE280" s="16" t="n">
        <f aca="false">Y280</f>
        <v>0.0529166666666667</v>
      </c>
      <c r="AF280" s="24" t="n">
        <f aca="false">$Q$4</f>
        <v>64000</v>
      </c>
      <c r="AH280" s="24" t="n">
        <f aca="false">$N$4</f>
        <v>1</v>
      </c>
      <c r="AI280" s="24" t="n">
        <f aca="false">$O$4</f>
        <v>40</v>
      </c>
      <c r="AJ280" s="24" t="n">
        <f aca="false">$P$4</f>
        <v>1600</v>
      </c>
      <c r="AK280" s="16" t="n">
        <f aca="false">AE280</f>
        <v>0.0529166666666667</v>
      </c>
    </row>
    <row r="281" customFormat="false" ht="14.65" hidden="false" customHeight="false" outlineLevel="0" collapsed="false">
      <c r="I281" s="0" t="str">
        <f aca="false">ADDRESS(I278,4,1)</f>
        <v>$D$48</v>
      </c>
      <c r="J281" s="16" t="n">
        <f aca="true">INDIRECT(I281)</f>
        <v>0.108969907407407</v>
      </c>
      <c r="K281" s="12" t="n">
        <f aca="false">MDETERM(AC279:AF282)</f>
        <v>79440.4031491293</v>
      </c>
      <c r="L281" s="12" t="n">
        <f aca="false">K281/K278</f>
        <v>9.12319640530691E-007</v>
      </c>
      <c r="M281" s="16" t="n">
        <f aca="false">J281</f>
        <v>0.108969907407407</v>
      </c>
      <c r="N281" s="24" t="n">
        <f aca="false">$N$5</f>
        <v>1</v>
      </c>
      <c r="O281" s="24" t="n">
        <f aca="false">$O$5</f>
        <v>80</v>
      </c>
      <c r="P281" s="24" t="n">
        <f aca="false">$P$5</f>
        <v>6400</v>
      </c>
      <c r="Q281" s="24" t="n">
        <f aca="false">$Q$5</f>
        <v>512000</v>
      </c>
      <c r="R281" s="25"/>
      <c r="S281" s="26" t="n">
        <f aca="false">M281</f>
        <v>0.108969907407407</v>
      </c>
      <c r="T281" s="24" t="n">
        <f aca="false">$O$5</f>
        <v>80</v>
      </c>
      <c r="U281" s="24" t="n">
        <f aca="false">$P$5</f>
        <v>6400</v>
      </c>
      <c r="V281" s="24" t="n">
        <f aca="false">$Q$5</f>
        <v>512000</v>
      </c>
      <c r="X281" s="24" t="n">
        <f aca="false">$N$5</f>
        <v>1</v>
      </c>
      <c r="Y281" s="16" t="n">
        <f aca="false">S281</f>
        <v>0.108969907407407</v>
      </c>
      <c r="Z281" s="24" t="n">
        <f aca="false">$P$5</f>
        <v>6400</v>
      </c>
      <c r="AA281" s="24" t="n">
        <f aca="false">$Q$5</f>
        <v>512000</v>
      </c>
      <c r="AC281" s="24" t="n">
        <f aca="false">$N$5</f>
        <v>1</v>
      </c>
      <c r="AD281" s="24" t="n">
        <f aca="false">$O$5</f>
        <v>80</v>
      </c>
      <c r="AE281" s="16" t="n">
        <f aca="false">Y281</f>
        <v>0.108969907407407</v>
      </c>
      <c r="AF281" s="24" t="n">
        <f aca="false">$Q$5</f>
        <v>512000</v>
      </c>
      <c r="AH281" s="24" t="n">
        <f aca="false">$N$5</f>
        <v>1</v>
      </c>
      <c r="AI281" s="24" t="n">
        <f aca="false">$O$5</f>
        <v>80</v>
      </c>
      <c r="AJ281" s="24" t="n">
        <f aca="false">$P$5</f>
        <v>6400</v>
      </c>
      <c r="AK281" s="16" t="n">
        <f aca="false">AE281</f>
        <v>0.108969907407407</v>
      </c>
    </row>
    <row r="282" customFormat="false" ht="14.65" hidden="false" customHeight="false" outlineLevel="0" collapsed="false">
      <c r="I282" s="0" t="str">
        <f aca="false">ADDRESS(I278,5,1)</f>
        <v>$E$48</v>
      </c>
      <c r="J282" s="16" t="n">
        <f aca="true">INDIRECT(I282)</f>
        <v>0.232893518518518</v>
      </c>
      <c r="K282" s="12" t="n">
        <f aca="false">MDETERM(AH279:AK282)</f>
        <v>51.7459083334912</v>
      </c>
      <c r="L282" s="12" t="n">
        <f aca="false">K282/K278</f>
        <v>5.94266980255905E-010</v>
      </c>
      <c r="M282" s="16" t="n">
        <f aca="false">J282</f>
        <v>0.232893518518518</v>
      </c>
      <c r="N282" s="24" t="n">
        <f aca="false">$N$6</f>
        <v>1</v>
      </c>
      <c r="O282" s="31" t="n">
        <f aca="false">$O$6</f>
        <v>160.9</v>
      </c>
      <c r="P282" s="24" t="n">
        <f aca="false">$P$6</f>
        <v>25888.81</v>
      </c>
      <c r="Q282" s="24" t="n">
        <f aca="false">$Q$6</f>
        <v>4165509.529</v>
      </c>
      <c r="R282" s="25"/>
      <c r="S282" s="26" t="n">
        <f aca="false">M282</f>
        <v>0.232893518518518</v>
      </c>
      <c r="T282" s="31" t="n">
        <f aca="false">$O$6</f>
        <v>160.9</v>
      </c>
      <c r="U282" s="24" t="n">
        <f aca="false">$P$6</f>
        <v>25888.81</v>
      </c>
      <c r="V282" s="24" t="n">
        <f aca="false">$Q$6</f>
        <v>4165509.529</v>
      </c>
      <c r="X282" s="24" t="n">
        <f aca="false">$N$6</f>
        <v>1</v>
      </c>
      <c r="Y282" s="16" t="n">
        <f aca="false">S282</f>
        <v>0.232893518518518</v>
      </c>
      <c r="Z282" s="24" t="n">
        <f aca="false">$P$6</f>
        <v>25888.81</v>
      </c>
      <c r="AA282" s="24" t="n">
        <f aca="false">$Q$6</f>
        <v>4165509.529</v>
      </c>
      <c r="AC282" s="24" t="n">
        <f aca="false">$N$6</f>
        <v>1</v>
      </c>
      <c r="AD282" s="31" t="n">
        <f aca="false">$O$6</f>
        <v>160.9</v>
      </c>
      <c r="AE282" s="16" t="n">
        <f aca="false">Y282</f>
        <v>0.232893518518518</v>
      </c>
      <c r="AF282" s="24" t="n">
        <f aca="false">$Q$6</f>
        <v>4165509.529</v>
      </c>
      <c r="AH282" s="24" t="n">
        <f aca="false">$N$6</f>
        <v>1</v>
      </c>
      <c r="AI282" s="31" t="n">
        <f aca="false">$O$6</f>
        <v>160.9</v>
      </c>
      <c r="AJ282" s="24" t="n">
        <f aca="false">$P$6</f>
        <v>25888.81</v>
      </c>
      <c r="AK282" s="16" t="n">
        <f aca="false">AE282</f>
        <v>0.232893518518518</v>
      </c>
    </row>
    <row r="284" customFormat="false" ht="14.65" hidden="false" customHeight="false" outlineLevel="0" collapsed="false">
      <c r="I284" s="12" t="n">
        <f aca="false">I278+1</f>
        <v>49</v>
      </c>
      <c r="J284" s="10" t="n">
        <f aca="false">L285+$F$1*L286+L287*$F$1*$F$1+L288*$F$1*$F$1*$F$1</f>
        <v>0.110618513183457</v>
      </c>
      <c r="K284" s="12" t="n">
        <f aca="false">MDETERM(N285:Q288)</f>
        <v>87075186831.3602</v>
      </c>
      <c r="N284" s="24" t="s">
        <v>6</v>
      </c>
      <c r="O284" s="24" t="s">
        <v>7</v>
      </c>
      <c r="P284" s="24" t="s">
        <v>8</v>
      </c>
      <c r="Q284" s="24" t="s">
        <v>9</v>
      </c>
      <c r="R284" s="25"/>
    </row>
    <row r="285" customFormat="false" ht="14.65" hidden="false" customHeight="false" outlineLevel="0" collapsed="false">
      <c r="I285" s="0" t="str">
        <f aca="false">ADDRESS(I284,2,1)</f>
        <v>$B$49</v>
      </c>
      <c r="J285" s="16" t="n">
        <f aca="true">INDIRECT(I285)</f>
        <v>0.0209722222222222</v>
      </c>
      <c r="K285" s="12" t="n">
        <f aca="false">MDETERM(S285:V288)</f>
        <v>1242664.38771147</v>
      </c>
      <c r="L285" s="12" t="n">
        <f aca="false">K285/K284</f>
        <v>1.42711653334509E-005</v>
      </c>
      <c r="M285" s="16" t="n">
        <f aca="false">J285</f>
        <v>0.0209722222222222</v>
      </c>
      <c r="N285" s="24" t="n">
        <f aca="false">$N$3</f>
        <v>1</v>
      </c>
      <c r="O285" s="24" t="n">
        <f aca="false">$O$3</f>
        <v>16</v>
      </c>
      <c r="P285" s="24" t="n">
        <f aca="false">$P$3</f>
        <v>256</v>
      </c>
      <c r="Q285" s="24" t="n">
        <f aca="false">$Q$3</f>
        <v>4096</v>
      </c>
      <c r="R285" s="25"/>
      <c r="S285" s="26" t="n">
        <f aca="false">M285</f>
        <v>0.0209722222222222</v>
      </c>
      <c r="T285" s="24" t="n">
        <f aca="false">$O$3</f>
        <v>16</v>
      </c>
      <c r="U285" s="24" t="n">
        <f aca="false">$P$3</f>
        <v>256</v>
      </c>
      <c r="V285" s="24" t="n">
        <f aca="false">$Q$3</f>
        <v>4096</v>
      </c>
      <c r="X285" s="24" t="n">
        <f aca="false">$N$3</f>
        <v>1</v>
      </c>
      <c r="Y285" s="16" t="n">
        <f aca="false">S285</f>
        <v>0.0209722222222222</v>
      </c>
      <c r="Z285" s="24" t="n">
        <f aca="false">$P$3</f>
        <v>256</v>
      </c>
      <c r="AA285" s="24" t="n">
        <f aca="false">$Q$3</f>
        <v>4096</v>
      </c>
      <c r="AC285" s="24" t="n">
        <f aca="false">$N$3</f>
        <v>1</v>
      </c>
      <c r="AD285" s="24" t="n">
        <f aca="false">$O$3</f>
        <v>16</v>
      </c>
      <c r="AE285" s="16" t="n">
        <f aca="false">Y285</f>
        <v>0.0209722222222222</v>
      </c>
      <c r="AF285" s="24" t="n">
        <f aca="false">$Q$3</f>
        <v>4096</v>
      </c>
      <c r="AH285" s="24" t="n">
        <f aca="false">$N$3</f>
        <v>1</v>
      </c>
      <c r="AI285" s="24" t="n">
        <f aca="false">$O$3</f>
        <v>16</v>
      </c>
      <c r="AJ285" s="24" t="n">
        <f aca="false">$P$3</f>
        <v>256</v>
      </c>
      <c r="AK285" s="16" t="n">
        <f aca="false">AE285</f>
        <v>0.0209722222222222</v>
      </c>
    </row>
    <row r="286" customFormat="false" ht="14.65" hidden="false" customHeight="false" outlineLevel="0" collapsed="false">
      <c r="I286" s="0" t="str">
        <f aca="false">ADDRESS(I284,3,1)</f>
        <v>$C$49</v>
      </c>
      <c r="J286" s="16" t="n">
        <f aca="true">INDIRECT(I286)</f>
        <v>0.0533449074074074</v>
      </c>
      <c r="K286" s="12" t="n">
        <f aca="false">MDETERM(X285:AA288)</f>
        <v>112733129.032049</v>
      </c>
      <c r="L286" s="12" t="n">
        <f aca="false">K286/K284</f>
        <v>0.00129466422220122</v>
      </c>
      <c r="M286" s="16" t="n">
        <f aca="false">J286</f>
        <v>0.0533449074074074</v>
      </c>
      <c r="N286" s="24" t="n">
        <f aca="false">$N$4</f>
        <v>1</v>
      </c>
      <c r="O286" s="24" t="n">
        <f aca="false">$O$4</f>
        <v>40</v>
      </c>
      <c r="P286" s="24" t="n">
        <f aca="false">$P$4</f>
        <v>1600</v>
      </c>
      <c r="Q286" s="24" t="n">
        <f aca="false">$Q$4</f>
        <v>64000</v>
      </c>
      <c r="R286" s="25"/>
      <c r="S286" s="26" t="n">
        <f aca="false">M286</f>
        <v>0.0533449074074074</v>
      </c>
      <c r="T286" s="24" t="n">
        <f aca="false">$O$4</f>
        <v>40</v>
      </c>
      <c r="U286" s="24" t="n">
        <f aca="false">$P$4</f>
        <v>1600</v>
      </c>
      <c r="V286" s="24" t="n">
        <f aca="false">$Q$4</f>
        <v>64000</v>
      </c>
      <c r="X286" s="24" t="n">
        <f aca="false">$N$4</f>
        <v>1</v>
      </c>
      <c r="Y286" s="16" t="n">
        <f aca="false">S286</f>
        <v>0.0533449074074074</v>
      </c>
      <c r="Z286" s="24" t="n">
        <f aca="false">$P$4</f>
        <v>1600</v>
      </c>
      <c r="AA286" s="24" t="n">
        <f aca="false">$Q$4</f>
        <v>64000</v>
      </c>
      <c r="AC286" s="24" t="n">
        <f aca="false">$N$4</f>
        <v>1</v>
      </c>
      <c r="AD286" s="24" t="n">
        <f aca="false">$O$4</f>
        <v>40</v>
      </c>
      <c r="AE286" s="16" t="n">
        <f aca="false">Y286</f>
        <v>0.0533449074074074</v>
      </c>
      <c r="AF286" s="24" t="n">
        <f aca="false">$Q$4</f>
        <v>64000</v>
      </c>
      <c r="AH286" s="24" t="n">
        <f aca="false">$N$4</f>
        <v>1</v>
      </c>
      <c r="AI286" s="24" t="n">
        <f aca="false">$O$4</f>
        <v>40</v>
      </c>
      <c r="AJ286" s="24" t="n">
        <f aca="false">$P$4</f>
        <v>1600</v>
      </c>
      <c r="AK286" s="16" t="n">
        <f aca="false">AE286</f>
        <v>0.0533449074074074</v>
      </c>
    </row>
    <row r="287" customFormat="false" ht="14.65" hidden="false" customHeight="false" outlineLevel="0" collapsed="false">
      <c r="I287" s="0" t="str">
        <f aca="false">ADDRESS(I284,4,1)</f>
        <v>$D$49</v>
      </c>
      <c r="J287" s="16" t="n">
        <f aca="true">INDIRECT(I287)</f>
        <v>0.109918981481481</v>
      </c>
      <c r="K287" s="12" t="n">
        <f aca="false">MDETERM(AC285:AF288)</f>
        <v>81918.2444991245</v>
      </c>
      <c r="L287" s="12" t="n">
        <f aca="false">K287/K284</f>
        <v>9.40775983148641E-007</v>
      </c>
      <c r="M287" s="16" t="n">
        <f aca="false">J287</f>
        <v>0.109918981481481</v>
      </c>
      <c r="N287" s="24" t="n">
        <f aca="false">$N$5</f>
        <v>1</v>
      </c>
      <c r="O287" s="24" t="n">
        <f aca="false">$O$5</f>
        <v>80</v>
      </c>
      <c r="P287" s="24" t="n">
        <f aca="false">$P$5</f>
        <v>6400</v>
      </c>
      <c r="Q287" s="24" t="n">
        <f aca="false">$Q$5</f>
        <v>512000</v>
      </c>
      <c r="R287" s="25"/>
      <c r="S287" s="26" t="n">
        <f aca="false">M287</f>
        <v>0.109918981481481</v>
      </c>
      <c r="T287" s="24" t="n">
        <f aca="false">$O$5</f>
        <v>80</v>
      </c>
      <c r="U287" s="24" t="n">
        <f aca="false">$P$5</f>
        <v>6400</v>
      </c>
      <c r="V287" s="24" t="n">
        <f aca="false">$Q$5</f>
        <v>512000</v>
      </c>
      <c r="X287" s="24" t="n">
        <f aca="false">$N$5</f>
        <v>1</v>
      </c>
      <c r="Y287" s="16" t="n">
        <f aca="false">S287</f>
        <v>0.109918981481481</v>
      </c>
      <c r="Z287" s="24" t="n">
        <f aca="false">$P$5</f>
        <v>6400</v>
      </c>
      <c r="AA287" s="24" t="n">
        <f aca="false">$Q$5</f>
        <v>512000</v>
      </c>
      <c r="AC287" s="24" t="n">
        <f aca="false">$N$5</f>
        <v>1</v>
      </c>
      <c r="AD287" s="24" t="n">
        <f aca="false">$O$5</f>
        <v>80</v>
      </c>
      <c r="AE287" s="16" t="n">
        <f aca="false">Y287</f>
        <v>0.109918981481481</v>
      </c>
      <c r="AF287" s="24" t="n">
        <f aca="false">$Q$5</f>
        <v>512000</v>
      </c>
      <c r="AH287" s="24" t="n">
        <f aca="false">$N$5</f>
        <v>1</v>
      </c>
      <c r="AI287" s="24" t="n">
        <f aca="false">$O$5</f>
        <v>80</v>
      </c>
      <c r="AJ287" s="24" t="n">
        <f aca="false">$P$5</f>
        <v>6400</v>
      </c>
      <c r="AK287" s="16" t="n">
        <f aca="false">AE287</f>
        <v>0.109918981481481</v>
      </c>
    </row>
    <row r="288" customFormat="false" ht="14.65" hidden="false" customHeight="false" outlineLevel="0" collapsed="false">
      <c r="I288" s="0" t="str">
        <f aca="false">ADDRESS(I284,5,1)</f>
        <v>$E$49</v>
      </c>
      <c r="J288" s="16" t="n">
        <f aca="true">INDIRECT(I288)</f>
        <v>0.235208333333333</v>
      </c>
      <c r="K288" s="12" t="n">
        <f aca="false">MDETERM(AH285:AK288)</f>
        <v>52.8244083335181</v>
      </c>
      <c r="L288" s="12" t="n">
        <f aca="false">K288/K284</f>
        <v>6.06652827927018E-010</v>
      </c>
      <c r="M288" s="16" t="n">
        <f aca="false">J288</f>
        <v>0.235208333333333</v>
      </c>
      <c r="N288" s="24" t="n">
        <f aca="false">$N$6</f>
        <v>1</v>
      </c>
      <c r="O288" s="31" t="n">
        <f aca="false">$O$6</f>
        <v>160.9</v>
      </c>
      <c r="P288" s="24" t="n">
        <f aca="false">$P$6</f>
        <v>25888.81</v>
      </c>
      <c r="Q288" s="24" t="n">
        <f aca="false">$Q$6</f>
        <v>4165509.529</v>
      </c>
      <c r="R288" s="25"/>
      <c r="S288" s="26" t="n">
        <f aca="false">M288</f>
        <v>0.235208333333333</v>
      </c>
      <c r="T288" s="31" t="n">
        <f aca="false">$O$6</f>
        <v>160.9</v>
      </c>
      <c r="U288" s="24" t="n">
        <f aca="false">$P$6</f>
        <v>25888.81</v>
      </c>
      <c r="V288" s="24" t="n">
        <f aca="false">$Q$6</f>
        <v>4165509.529</v>
      </c>
      <c r="X288" s="24" t="n">
        <f aca="false">$N$6</f>
        <v>1</v>
      </c>
      <c r="Y288" s="16" t="n">
        <f aca="false">S288</f>
        <v>0.235208333333333</v>
      </c>
      <c r="Z288" s="24" t="n">
        <f aca="false">$P$6</f>
        <v>25888.81</v>
      </c>
      <c r="AA288" s="24" t="n">
        <f aca="false">$Q$6</f>
        <v>4165509.529</v>
      </c>
      <c r="AC288" s="24" t="n">
        <f aca="false">$N$6</f>
        <v>1</v>
      </c>
      <c r="AD288" s="31" t="n">
        <f aca="false">$O$6</f>
        <v>160.9</v>
      </c>
      <c r="AE288" s="16" t="n">
        <f aca="false">Y288</f>
        <v>0.235208333333333</v>
      </c>
      <c r="AF288" s="24" t="n">
        <f aca="false">$Q$6</f>
        <v>4165509.529</v>
      </c>
      <c r="AH288" s="24" t="n">
        <f aca="false">$N$6</f>
        <v>1</v>
      </c>
      <c r="AI288" s="31" t="n">
        <f aca="false">$O$6</f>
        <v>160.9</v>
      </c>
      <c r="AJ288" s="24" t="n">
        <f aca="false">$P$6</f>
        <v>25888.81</v>
      </c>
      <c r="AK288" s="16" t="n">
        <f aca="false">AE288</f>
        <v>0.235208333333333</v>
      </c>
    </row>
    <row r="290" customFormat="false" ht="14.65" hidden="false" customHeight="false" outlineLevel="0" collapsed="false">
      <c r="I290" s="12" t="n">
        <f aca="false">I284+1</f>
        <v>50</v>
      </c>
      <c r="J290" s="10" t="n">
        <f aca="false">L291+$F$1*L292+L293*$F$1*$F$1+L294*$F$1*$F$1*$F$1</f>
        <v>0.111609317959525</v>
      </c>
      <c r="K290" s="12" t="n">
        <f aca="false">MDETERM(N291:Q294)</f>
        <v>87075186831.3602</v>
      </c>
      <c r="N290" s="24" t="s">
        <v>6</v>
      </c>
      <c r="O290" s="24" t="s">
        <v>7</v>
      </c>
      <c r="P290" s="24" t="s">
        <v>8</v>
      </c>
      <c r="Q290" s="24" t="s">
        <v>9</v>
      </c>
      <c r="R290" s="25"/>
    </row>
    <row r="291" customFormat="false" ht="14.65" hidden="false" customHeight="false" outlineLevel="0" collapsed="false">
      <c r="I291" s="0" t="str">
        <f aca="false">ADDRESS(I290,2,1)</f>
        <v>$B$50</v>
      </c>
      <c r="J291" s="16" t="n">
        <f aca="true">INDIRECT(I291)</f>
        <v>0.0211458333333333</v>
      </c>
      <c r="K291" s="12" t="n">
        <f aca="false">MDETERM(S291:V294)</f>
        <v>1417390.70560151</v>
      </c>
      <c r="L291" s="12" t="n">
        <f aca="false">K291/K290</f>
        <v>1.6277779665826E-005</v>
      </c>
      <c r="M291" s="16" t="n">
        <f aca="false">J291</f>
        <v>0.0211458333333333</v>
      </c>
      <c r="N291" s="24" t="n">
        <f aca="false">$N$3</f>
        <v>1</v>
      </c>
      <c r="O291" s="24" t="n">
        <f aca="false">$O$3</f>
        <v>16</v>
      </c>
      <c r="P291" s="24" t="n">
        <f aca="false">$P$3</f>
        <v>256</v>
      </c>
      <c r="Q291" s="24" t="n">
        <f aca="false">$Q$3</f>
        <v>4096</v>
      </c>
      <c r="R291" s="25"/>
      <c r="S291" s="26" t="n">
        <f aca="false">M291</f>
        <v>0.0211458333333333</v>
      </c>
      <c r="T291" s="24" t="n">
        <f aca="false">$O$3</f>
        <v>16</v>
      </c>
      <c r="U291" s="24" t="n">
        <f aca="false">$P$3</f>
        <v>256</v>
      </c>
      <c r="V291" s="24" t="n">
        <f aca="false">$Q$3</f>
        <v>4096</v>
      </c>
      <c r="X291" s="24" t="n">
        <f aca="false">$N$3</f>
        <v>1</v>
      </c>
      <c r="Y291" s="16" t="n">
        <f aca="false">S291</f>
        <v>0.0211458333333333</v>
      </c>
      <c r="Z291" s="24" t="n">
        <f aca="false">$P$3</f>
        <v>256</v>
      </c>
      <c r="AA291" s="24" t="n">
        <f aca="false">$Q$3</f>
        <v>4096</v>
      </c>
      <c r="AC291" s="24" t="n">
        <f aca="false">$N$3</f>
        <v>1</v>
      </c>
      <c r="AD291" s="24" t="n">
        <f aca="false">$O$3</f>
        <v>16</v>
      </c>
      <c r="AE291" s="16" t="n">
        <f aca="false">Y291</f>
        <v>0.0211458333333333</v>
      </c>
      <c r="AF291" s="24" t="n">
        <f aca="false">$Q$3</f>
        <v>4096</v>
      </c>
      <c r="AH291" s="24" t="n">
        <f aca="false">$N$3</f>
        <v>1</v>
      </c>
      <c r="AI291" s="24" t="n">
        <f aca="false">$O$3</f>
        <v>16</v>
      </c>
      <c r="AJ291" s="24" t="n">
        <f aca="false">$P$3</f>
        <v>256</v>
      </c>
      <c r="AK291" s="16" t="n">
        <f aca="false">AE291</f>
        <v>0.0211458333333333</v>
      </c>
    </row>
    <row r="292" customFormat="false" ht="14.65" hidden="false" customHeight="false" outlineLevel="0" collapsed="false">
      <c r="I292" s="0" t="str">
        <f aca="false">ADDRESS(I290,3,1)</f>
        <v>$C$50</v>
      </c>
      <c r="J292" s="16" t="n">
        <f aca="true">INDIRECT(I292)</f>
        <v>0.0537962962962963</v>
      </c>
      <c r="K292" s="12" t="n">
        <f aca="false">MDETERM(X291:AA294)</f>
        <v>113641586.121339</v>
      </c>
      <c r="L292" s="12" t="n">
        <f aca="false">K292/K290</f>
        <v>0.00130509724132353</v>
      </c>
      <c r="M292" s="16" t="n">
        <f aca="false">J292</f>
        <v>0.0537962962962963</v>
      </c>
      <c r="N292" s="24" t="n">
        <f aca="false">$N$4</f>
        <v>1</v>
      </c>
      <c r="O292" s="24" t="n">
        <f aca="false">$O$4</f>
        <v>40</v>
      </c>
      <c r="P292" s="24" t="n">
        <f aca="false">$P$4</f>
        <v>1600</v>
      </c>
      <c r="Q292" s="24" t="n">
        <f aca="false">$Q$4</f>
        <v>64000</v>
      </c>
      <c r="R292" s="25"/>
      <c r="S292" s="26" t="n">
        <f aca="false">M292</f>
        <v>0.0537962962962963</v>
      </c>
      <c r="T292" s="24" t="n">
        <f aca="false">$O$4</f>
        <v>40</v>
      </c>
      <c r="U292" s="24" t="n">
        <f aca="false">$P$4</f>
        <v>1600</v>
      </c>
      <c r="V292" s="24" t="n">
        <f aca="false">$Q$4</f>
        <v>64000</v>
      </c>
      <c r="X292" s="24" t="n">
        <f aca="false">$N$4</f>
        <v>1</v>
      </c>
      <c r="Y292" s="16" t="n">
        <f aca="false">S292</f>
        <v>0.0537962962962963</v>
      </c>
      <c r="Z292" s="24" t="n">
        <f aca="false">$P$4</f>
        <v>1600</v>
      </c>
      <c r="AA292" s="24" t="n">
        <f aca="false">$Q$4</f>
        <v>64000</v>
      </c>
      <c r="AC292" s="24" t="n">
        <f aca="false">$N$4</f>
        <v>1</v>
      </c>
      <c r="AD292" s="24" t="n">
        <f aca="false">$O$4</f>
        <v>40</v>
      </c>
      <c r="AE292" s="16" t="n">
        <f aca="false">Y292</f>
        <v>0.0537962962962963</v>
      </c>
      <c r="AF292" s="24" t="n">
        <f aca="false">$Q$4</f>
        <v>64000</v>
      </c>
      <c r="AH292" s="24" t="n">
        <f aca="false">$N$4</f>
        <v>1</v>
      </c>
      <c r="AI292" s="24" t="n">
        <f aca="false">$O$4</f>
        <v>40</v>
      </c>
      <c r="AJ292" s="24" t="n">
        <f aca="false">$P$4</f>
        <v>1600</v>
      </c>
      <c r="AK292" s="16" t="n">
        <f aca="false">AE292</f>
        <v>0.0537962962962963</v>
      </c>
    </row>
    <row r="293" customFormat="false" ht="14.65" hidden="false" customHeight="false" outlineLevel="0" collapsed="false">
      <c r="I293" s="0" t="str">
        <f aca="false">ADDRESS(I290,4,1)</f>
        <v>$D$50</v>
      </c>
      <c r="J293" s="16" t="n">
        <f aca="true">INDIRECT(I293)</f>
        <v>0.110902777777778</v>
      </c>
      <c r="K293" s="12" t="n">
        <f aca="false">MDETERM(AC291:AF294)</f>
        <v>83405.9230475159</v>
      </c>
      <c r="L293" s="12" t="n">
        <f aca="false">K293/K290</f>
        <v>9.57860971450447E-007</v>
      </c>
      <c r="M293" s="16" t="n">
        <f aca="false">J293</f>
        <v>0.110902777777778</v>
      </c>
      <c r="N293" s="24" t="n">
        <f aca="false">$N$5</f>
        <v>1</v>
      </c>
      <c r="O293" s="24" t="n">
        <f aca="false">$O$5</f>
        <v>80</v>
      </c>
      <c r="P293" s="24" t="n">
        <f aca="false">$P$5</f>
        <v>6400</v>
      </c>
      <c r="Q293" s="24" t="n">
        <f aca="false">$Q$5</f>
        <v>512000</v>
      </c>
      <c r="R293" s="25"/>
      <c r="S293" s="26" t="n">
        <f aca="false">M293</f>
        <v>0.110902777777778</v>
      </c>
      <c r="T293" s="24" t="n">
        <f aca="false">$O$5</f>
        <v>80</v>
      </c>
      <c r="U293" s="24" t="n">
        <f aca="false">$P$5</f>
        <v>6400</v>
      </c>
      <c r="V293" s="24" t="n">
        <f aca="false">$Q$5</f>
        <v>512000</v>
      </c>
      <c r="X293" s="24" t="n">
        <f aca="false">$N$5</f>
        <v>1</v>
      </c>
      <c r="Y293" s="16" t="n">
        <f aca="false">S293</f>
        <v>0.110902777777778</v>
      </c>
      <c r="Z293" s="24" t="n">
        <f aca="false">$P$5</f>
        <v>6400</v>
      </c>
      <c r="AA293" s="24" t="n">
        <f aca="false">$Q$5</f>
        <v>512000</v>
      </c>
      <c r="AC293" s="24" t="n">
        <f aca="false">$N$5</f>
        <v>1</v>
      </c>
      <c r="AD293" s="24" t="n">
        <f aca="false">$O$5</f>
        <v>80</v>
      </c>
      <c r="AE293" s="16" t="n">
        <f aca="false">Y293</f>
        <v>0.110902777777778</v>
      </c>
      <c r="AF293" s="24" t="n">
        <f aca="false">$Q$5</f>
        <v>512000</v>
      </c>
      <c r="AH293" s="24" t="n">
        <f aca="false">$N$5</f>
        <v>1</v>
      </c>
      <c r="AI293" s="24" t="n">
        <f aca="false">$O$5</f>
        <v>80</v>
      </c>
      <c r="AJ293" s="24" t="n">
        <f aca="false">$P$5</f>
        <v>6400</v>
      </c>
      <c r="AK293" s="16" t="n">
        <f aca="false">AE293</f>
        <v>0.110902777777778</v>
      </c>
    </row>
    <row r="294" customFormat="false" ht="14.65" hidden="false" customHeight="false" outlineLevel="0" collapsed="false">
      <c r="I294" s="0" t="str">
        <f aca="false">ADDRESS(I290,5,1)</f>
        <v>$E$50</v>
      </c>
      <c r="J294" s="16" t="n">
        <f aca="true">INDIRECT(I294)</f>
        <v>0.237638888888889</v>
      </c>
      <c r="K294" s="12" t="n">
        <f aca="false">MDETERM(AH291:AK294)</f>
        <v>59.2537249999246</v>
      </c>
      <c r="L294" s="12" t="n">
        <f aca="false">K294/K290</f>
        <v>6.80489208879703E-010</v>
      </c>
      <c r="M294" s="16" t="n">
        <f aca="false">J294</f>
        <v>0.237638888888889</v>
      </c>
      <c r="N294" s="24" t="n">
        <f aca="false">$N$6</f>
        <v>1</v>
      </c>
      <c r="O294" s="31" t="n">
        <f aca="false">$O$6</f>
        <v>160.9</v>
      </c>
      <c r="P294" s="24" t="n">
        <f aca="false">$P$6</f>
        <v>25888.81</v>
      </c>
      <c r="Q294" s="24" t="n">
        <f aca="false">$Q$6</f>
        <v>4165509.529</v>
      </c>
      <c r="R294" s="25"/>
      <c r="S294" s="26" t="n">
        <f aca="false">M294</f>
        <v>0.237638888888889</v>
      </c>
      <c r="T294" s="31" t="n">
        <f aca="false">$O$6</f>
        <v>160.9</v>
      </c>
      <c r="U294" s="24" t="n">
        <f aca="false">$P$6</f>
        <v>25888.81</v>
      </c>
      <c r="V294" s="24" t="n">
        <f aca="false">$Q$6</f>
        <v>4165509.529</v>
      </c>
      <c r="X294" s="24" t="n">
        <f aca="false">$N$6</f>
        <v>1</v>
      </c>
      <c r="Y294" s="16" t="n">
        <f aca="false">S294</f>
        <v>0.237638888888889</v>
      </c>
      <c r="Z294" s="24" t="n">
        <f aca="false">$P$6</f>
        <v>25888.81</v>
      </c>
      <c r="AA294" s="24" t="n">
        <f aca="false">$Q$6</f>
        <v>4165509.529</v>
      </c>
      <c r="AC294" s="24" t="n">
        <f aca="false">$N$6</f>
        <v>1</v>
      </c>
      <c r="AD294" s="31" t="n">
        <f aca="false">$O$6</f>
        <v>160.9</v>
      </c>
      <c r="AE294" s="16" t="n">
        <f aca="false">Y294</f>
        <v>0.237638888888889</v>
      </c>
      <c r="AF294" s="24" t="n">
        <f aca="false">$Q$6</f>
        <v>4165509.529</v>
      </c>
      <c r="AH294" s="24" t="n">
        <f aca="false">$N$6</f>
        <v>1</v>
      </c>
      <c r="AI294" s="31" t="n">
        <f aca="false">$O$6</f>
        <v>160.9</v>
      </c>
      <c r="AJ294" s="24" t="n">
        <f aca="false">$P$6</f>
        <v>25888.81</v>
      </c>
      <c r="AK294" s="16" t="n">
        <f aca="false">AE294</f>
        <v>0.237638888888889</v>
      </c>
    </row>
    <row r="296" customFormat="false" ht="14.65" hidden="false" customHeight="false" outlineLevel="0" collapsed="false">
      <c r="I296" s="12" t="n">
        <f aca="false">I290+1</f>
        <v>51</v>
      </c>
      <c r="J296" s="10" t="n">
        <f aca="false">L297+$F$1*L298+L299*$F$1*$F$1+L300*$F$1*$F$1*$F$1</f>
        <v>0.112635169222243</v>
      </c>
      <c r="K296" s="12" t="n">
        <f aca="false">MDETERM(N297:Q300)</f>
        <v>87075186831.3602</v>
      </c>
      <c r="N296" s="24" t="s">
        <v>6</v>
      </c>
      <c r="O296" s="24" t="s">
        <v>7</v>
      </c>
      <c r="P296" s="24" t="s">
        <v>8</v>
      </c>
      <c r="Q296" s="24" t="s">
        <v>9</v>
      </c>
      <c r="R296" s="25"/>
    </row>
    <row r="297" customFormat="false" ht="14.65" hidden="false" customHeight="false" outlineLevel="0" collapsed="false">
      <c r="I297" s="0" t="str">
        <f aca="false">ADDRESS(I296,2,1)</f>
        <v>$B$51</v>
      </c>
      <c r="J297" s="16" t="n">
        <f aca="true">INDIRECT(I297)</f>
        <v>0.0213194444444444</v>
      </c>
      <c r="K297" s="12" t="n">
        <f aca="false">MDETERM(S297:V300)</f>
        <v>943005.154816657</v>
      </c>
      <c r="L297" s="12" t="n">
        <f aca="false">K297/K296</f>
        <v>1.08297804361074E-005</v>
      </c>
      <c r="M297" s="16" t="n">
        <f aca="false">J297</f>
        <v>0.0213194444444444</v>
      </c>
      <c r="N297" s="24" t="n">
        <f aca="false">$N$3</f>
        <v>1</v>
      </c>
      <c r="O297" s="24" t="n">
        <f aca="false">$O$3</f>
        <v>16</v>
      </c>
      <c r="P297" s="24" t="n">
        <f aca="false">$P$3</f>
        <v>256</v>
      </c>
      <c r="Q297" s="24" t="n">
        <f aca="false">$Q$3</f>
        <v>4096</v>
      </c>
      <c r="R297" s="25"/>
      <c r="S297" s="26" t="n">
        <f aca="false">M297</f>
        <v>0.0213194444444444</v>
      </c>
      <c r="T297" s="24" t="n">
        <f aca="false">$O$3</f>
        <v>16</v>
      </c>
      <c r="U297" s="24" t="n">
        <f aca="false">$P$3</f>
        <v>256</v>
      </c>
      <c r="V297" s="24" t="n">
        <f aca="false">$Q$3</f>
        <v>4096</v>
      </c>
      <c r="X297" s="24" t="n">
        <f aca="false">$N$3</f>
        <v>1</v>
      </c>
      <c r="Y297" s="16" t="n">
        <f aca="false">S297</f>
        <v>0.0213194444444444</v>
      </c>
      <c r="Z297" s="24" t="n">
        <f aca="false">$P$3</f>
        <v>256</v>
      </c>
      <c r="AA297" s="24" t="n">
        <f aca="false">$Q$3</f>
        <v>4096</v>
      </c>
      <c r="AC297" s="24" t="n">
        <f aca="false">$N$3</f>
        <v>1</v>
      </c>
      <c r="AD297" s="24" t="n">
        <f aca="false">$O$3</f>
        <v>16</v>
      </c>
      <c r="AE297" s="16" t="n">
        <f aca="false">Y297</f>
        <v>0.0213194444444444</v>
      </c>
      <c r="AF297" s="24" t="n">
        <f aca="false">$Q$3</f>
        <v>4096</v>
      </c>
      <c r="AH297" s="24" t="n">
        <f aca="false">$N$3</f>
        <v>1</v>
      </c>
      <c r="AI297" s="24" t="n">
        <f aca="false">$O$3</f>
        <v>16</v>
      </c>
      <c r="AJ297" s="24" t="n">
        <f aca="false">$P$3</f>
        <v>256</v>
      </c>
      <c r="AK297" s="16" t="n">
        <f aca="false">AE297</f>
        <v>0.0213194444444444</v>
      </c>
    </row>
    <row r="298" customFormat="false" ht="14.65" hidden="false" customHeight="false" outlineLevel="0" collapsed="false">
      <c r="I298" s="0" t="str">
        <f aca="false">ADDRESS(I296,3,1)</f>
        <v>$C$51</v>
      </c>
      <c r="J298" s="16" t="n">
        <f aca="true">INDIRECT(I298)</f>
        <v>0.0542592592592593</v>
      </c>
      <c r="K298" s="12" t="n">
        <f aca="false">MDETERM(X297:AA300)</f>
        <v>114590808.837877</v>
      </c>
      <c r="L298" s="12" t="n">
        <f aca="false">K298/K296</f>
        <v>0.00131599842627736</v>
      </c>
      <c r="M298" s="16" t="n">
        <f aca="false">J298</f>
        <v>0.0542592592592593</v>
      </c>
      <c r="N298" s="24" t="n">
        <f aca="false">$N$4</f>
        <v>1</v>
      </c>
      <c r="O298" s="24" t="n">
        <f aca="false">$O$4</f>
        <v>40</v>
      </c>
      <c r="P298" s="24" t="n">
        <f aca="false">$P$4</f>
        <v>1600</v>
      </c>
      <c r="Q298" s="24" t="n">
        <f aca="false">$Q$4</f>
        <v>64000</v>
      </c>
      <c r="R298" s="25"/>
      <c r="S298" s="26" t="n">
        <f aca="false">M298</f>
        <v>0.0542592592592593</v>
      </c>
      <c r="T298" s="24" t="n">
        <f aca="false">$O$4</f>
        <v>40</v>
      </c>
      <c r="U298" s="24" t="n">
        <f aca="false">$P$4</f>
        <v>1600</v>
      </c>
      <c r="V298" s="24" t="n">
        <f aca="false">$Q$4</f>
        <v>64000</v>
      </c>
      <c r="X298" s="24" t="n">
        <f aca="false">$N$4</f>
        <v>1</v>
      </c>
      <c r="Y298" s="16" t="n">
        <f aca="false">S298</f>
        <v>0.0542592592592593</v>
      </c>
      <c r="Z298" s="24" t="n">
        <f aca="false">$P$4</f>
        <v>1600</v>
      </c>
      <c r="AA298" s="24" t="n">
        <f aca="false">$Q$4</f>
        <v>64000</v>
      </c>
      <c r="AC298" s="24" t="n">
        <f aca="false">$N$4</f>
        <v>1</v>
      </c>
      <c r="AD298" s="24" t="n">
        <f aca="false">$O$4</f>
        <v>40</v>
      </c>
      <c r="AE298" s="16" t="n">
        <f aca="false">Y298</f>
        <v>0.0542592592592593</v>
      </c>
      <c r="AF298" s="24" t="n">
        <f aca="false">$Q$4</f>
        <v>64000</v>
      </c>
      <c r="AH298" s="24" t="n">
        <f aca="false">$N$4</f>
        <v>1</v>
      </c>
      <c r="AI298" s="24" t="n">
        <f aca="false">$O$4</f>
        <v>40</v>
      </c>
      <c r="AJ298" s="24" t="n">
        <f aca="false">$P$4</f>
        <v>1600</v>
      </c>
      <c r="AK298" s="16" t="n">
        <f aca="false">AE298</f>
        <v>0.0542592592592593</v>
      </c>
    </row>
    <row r="299" customFormat="false" ht="14.65" hidden="false" customHeight="false" outlineLevel="0" collapsed="false">
      <c r="I299" s="0" t="str">
        <f aca="false">ADDRESS(I296,4,1)</f>
        <v>$D$51</v>
      </c>
      <c r="J299" s="16" t="n">
        <f aca="true">INDIRECT(I299)</f>
        <v>0.111921296296296</v>
      </c>
      <c r="K299" s="12" t="n">
        <f aca="false">MDETERM(AC297:AF300)</f>
        <v>84862.2118855178</v>
      </c>
      <c r="L299" s="12" t="n">
        <f aca="false">K299/K296</f>
        <v>9.74585470024563E-007</v>
      </c>
      <c r="M299" s="16" t="n">
        <f aca="false">J299</f>
        <v>0.111921296296296</v>
      </c>
      <c r="N299" s="24" t="n">
        <f aca="false">$N$5</f>
        <v>1</v>
      </c>
      <c r="O299" s="24" t="n">
        <f aca="false">$O$5</f>
        <v>80</v>
      </c>
      <c r="P299" s="24" t="n">
        <f aca="false">$P$5</f>
        <v>6400</v>
      </c>
      <c r="Q299" s="24" t="n">
        <f aca="false">$Q$5</f>
        <v>512000</v>
      </c>
      <c r="R299" s="25"/>
      <c r="S299" s="26" t="n">
        <f aca="false">M299</f>
        <v>0.111921296296296</v>
      </c>
      <c r="T299" s="24" t="n">
        <f aca="false">$O$5</f>
        <v>80</v>
      </c>
      <c r="U299" s="24" t="n">
        <f aca="false">$P$5</f>
        <v>6400</v>
      </c>
      <c r="V299" s="24" t="n">
        <f aca="false">$Q$5</f>
        <v>512000</v>
      </c>
      <c r="X299" s="24" t="n">
        <f aca="false">$N$5</f>
        <v>1</v>
      </c>
      <c r="Y299" s="16" t="n">
        <f aca="false">S299</f>
        <v>0.111921296296296</v>
      </c>
      <c r="Z299" s="24" t="n">
        <f aca="false">$P$5</f>
        <v>6400</v>
      </c>
      <c r="AA299" s="24" t="n">
        <f aca="false">$Q$5</f>
        <v>512000</v>
      </c>
      <c r="AC299" s="24" t="n">
        <f aca="false">$N$5</f>
        <v>1</v>
      </c>
      <c r="AD299" s="24" t="n">
        <f aca="false">$O$5</f>
        <v>80</v>
      </c>
      <c r="AE299" s="16" t="n">
        <f aca="false">Y299</f>
        <v>0.111921296296296</v>
      </c>
      <c r="AF299" s="24" t="n">
        <f aca="false">$Q$5</f>
        <v>512000</v>
      </c>
      <c r="AH299" s="24" t="n">
        <f aca="false">$N$5</f>
        <v>1</v>
      </c>
      <c r="AI299" s="24" t="n">
        <f aca="false">$O$5</f>
        <v>80</v>
      </c>
      <c r="AJ299" s="24" t="n">
        <f aca="false">$P$5</f>
        <v>6400</v>
      </c>
      <c r="AK299" s="16" t="n">
        <f aca="false">AE299</f>
        <v>0.111921296296296</v>
      </c>
    </row>
    <row r="300" customFormat="false" ht="14.65" hidden="false" customHeight="false" outlineLevel="0" collapsed="false">
      <c r="I300" s="0" t="str">
        <f aca="false">ADDRESS(I296,5,1)</f>
        <v>$E$51</v>
      </c>
      <c r="J300" s="16" t="n">
        <f aca="true">INDIRECT(I300)</f>
        <v>0.240185185185185</v>
      </c>
      <c r="K300" s="12" t="n">
        <f aca="false">MDETERM(AH297:AK300)</f>
        <v>66.8787444446044</v>
      </c>
      <c r="L300" s="12" t="n">
        <f aca="false">K300/K296</f>
        <v>7.68057432643004E-010</v>
      </c>
      <c r="M300" s="16" t="n">
        <f aca="false">J300</f>
        <v>0.240185185185185</v>
      </c>
      <c r="N300" s="24" t="n">
        <f aca="false">$N$6</f>
        <v>1</v>
      </c>
      <c r="O300" s="31" t="n">
        <f aca="false">$O$6</f>
        <v>160.9</v>
      </c>
      <c r="P300" s="24" t="n">
        <f aca="false">$P$6</f>
        <v>25888.81</v>
      </c>
      <c r="Q300" s="24" t="n">
        <f aca="false">$Q$6</f>
        <v>4165509.529</v>
      </c>
      <c r="R300" s="25"/>
      <c r="S300" s="26" t="n">
        <f aca="false">M300</f>
        <v>0.240185185185185</v>
      </c>
      <c r="T300" s="31" t="n">
        <f aca="false">$O$6</f>
        <v>160.9</v>
      </c>
      <c r="U300" s="24" t="n">
        <f aca="false">$P$6</f>
        <v>25888.81</v>
      </c>
      <c r="V300" s="24" t="n">
        <f aca="false">$Q$6</f>
        <v>4165509.529</v>
      </c>
      <c r="X300" s="24" t="n">
        <f aca="false">$N$6</f>
        <v>1</v>
      </c>
      <c r="Y300" s="16" t="n">
        <f aca="false">S300</f>
        <v>0.240185185185185</v>
      </c>
      <c r="Z300" s="24" t="n">
        <f aca="false">$P$6</f>
        <v>25888.81</v>
      </c>
      <c r="AA300" s="24" t="n">
        <f aca="false">$Q$6</f>
        <v>4165509.529</v>
      </c>
      <c r="AC300" s="24" t="n">
        <f aca="false">$N$6</f>
        <v>1</v>
      </c>
      <c r="AD300" s="31" t="n">
        <f aca="false">$O$6</f>
        <v>160.9</v>
      </c>
      <c r="AE300" s="16" t="n">
        <f aca="false">Y300</f>
        <v>0.240185185185185</v>
      </c>
      <c r="AF300" s="24" t="n">
        <f aca="false">$Q$6</f>
        <v>4165509.529</v>
      </c>
      <c r="AH300" s="24" t="n">
        <f aca="false">$N$6</f>
        <v>1</v>
      </c>
      <c r="AI300" s="31" t="n">
        <f aca="false">$O$6</f>
        <v>160.9</v>
      </c>
      <c r="AJ300" s="24" t="n">
        <f aca="false">$P$6</f>
        <v>25888.81</v>
      </c>
      <c r="AK300" s="16" t="n">
        <f aca="false">AE300</f>
        <v>0.240185185185185</v>
      </c>
    </row>
    <row r="302" customFormat="false" ht="14.65" hidden="false" customHeight="false" outlineLevel="0" collapsed="false">
      <c r="I302" s="12" t="n">
        <f aca="false">I296+1</f>
        <v>52</v>
      </c>
      <c r="J302" s="10" t="n">
        <f aca="false">L303+$F$1*L304+L305*$F$1*$F$1+L306*$F$1*$F$1*$F$1</f>
        <v>0.113719361606957</v>
      </c>
      <c r="K302" s="12" t="n">
        <f aca="false">MDETERM(N303:Q306)</f>
        <v>87075186831.3602</v>
      </c>
      <c r="N302" s="24" t="s">
        <v>6</v>
      </c>
      <c r="O302" s="24" t="s">
        <v>7</v>
      </c>
      <c r="P302" s="24" t="s">
        <v>8</v>
      </c>
      <c r="Q302" s="24" t="s">
        <v>9</v>
      </c>
      <c r="R302" s="25"/>
    </row>
    <row r="303" customFormat="false" ht="14.65" hidden="false" customHeight="false" outlineLevel="0" collapsed="false">
      <c r="I303" s="0" t="str">
        <f aca="false">ADDRESS(I302,2,1)</f>
        <v>$B$52</v>
      </c>
      <c r="J303" s="16" t="n">
        <f aca="true">INDIRECT(I303)</f>
        <v>0.0215046296296296</v>
      </c>
      <c r="K303" s="12" t="n">
        <f aca="false">MDETERM(S303:V306)</f>
        <v>1364835.67233768</v>
      </c>
      <c r="L303" s="12" t="n">
        <f aca="false">K303/K302</f>
        <v>1.56742204295349E-005</v>
      </c>
      <c r="M303" s="16" t="n">
        <f aca="false">J303</f>
        <v>0.0215046296296296</v>
      </c>
      <c r="N303" s="24" t="n">
        <f aca="false">$N$3</f>
        <v>1</v>
      </c>
      <c r="O303" s="24" t="n">
        <f aca="false">$O$3</f>
        <v>16</v>
      </c>
      <c r="P303" s="24" t="n">
        <f aca="false">$P$3</f>
        <v>256</v>
      </c>
      <c r="Q303" s="24" t="n">
        <f aca="false">$Q$3</f>
        <v>4096</v>
      </c>
      <c r="R303" s="25"/>
      <c r="S303" s="26" t="n">
        <f aca="false">M303</f>
        <v>0.0215046296296296</v>
      </c>
      <c r="T303" s="24" t="n">
        <f aca="false">$O$3</f>
        <v>16</v>
      </c>
      <c r="U303" s="24" t="n">
        <f aca="false">$P$3</f>
        <v>256</v>
      </c>
      <c r="V303" s="24" t="n">
        <f aca="false">$Q$3</f>
        <v>4096</v>
      </c>
      <c r="X303" s="24" t="n">
        <f aca="false">$N$3</f>
        <v>1</v>
      </c>
      <c r="Y303" s="16" t="n">
        <f aca="false">S303</f>
        <v>0.0215046296296296</v>
      </c>
      <c r="Z303" s="24" t="n">
        <f aca="false">$P$3</f>
        <v>256</v>
      </c>
      <c r="AA303" s="24" t="n">
        <f aca="false">$Q$3</f>
        <v>4096</v>
      </c>
      <c r="AC303" s="24" t="n">
        <f aca="false">$N$3</f>
        <v>1</v>
      </c>
      <c r="AD303" s="24" t="n">
        <f aca="false">$O$3</f>
        <v>16</v>
      </c>
      <c r="AE303" s="16" t="n">
        <f aca="false">Y303</f>
        <v>0.0215046296296296</v>
      </c>
      <c r="AF303" s="24" t="n">
        <f aca="false">$Q$3</f>
        <v>4096</v>
      </c>
      <c r="AH303" s="24" t="n">
        <f aca="false">$N$3</f>
        <v>1</v>
      </c>
      <c r="AI303" s="24" t="n">
        <f aca="false">$O$3</f>
        <v>16</v>
      </c>
      <c r="AJ303" s="24" t="n">
        <f aca="false">$P$3</f>
        <v>256</v>
      </c>
      <c r="AK303" s="16" t="n">
        <f aca="false">AE303</f>
        <v>0.0215046296296296</v>
      </c>
    </row>
    <row r="304" customFormat="false" ht="14.65" hidden="false" customHeight="false" outlineLevel="0" collapsed="false">
      <c r="I304" s="0" t="str">
        <f aca="false">ADDRESS(I302,3,1)</f>
        <v>$C$52</v>
      </c>
      <c r="J304" s="16" t="n">
        <f aca="true">INDIRECT(I304)</f>
        <v>0.0547453703703704</v>
      </c>
      <c r="K304" s="12" t="n">
        <f aca="false">MDETERM(X303:AA306)</f>
        <v>115530195.275026</v>
      </c>
      <c r="L304" s="12" t="n">
        <f aca="false">K304/K302</f>
        <v>0.00132678664817309</v>
      </c>
      <c r="M304" s="16" t="n">
        <f aca="false">J304</f>
        <v>0.0547453703703704</v>
      </c>
      <c r="N304" s="24" t="n">
        <f aca="false">$N$4</f>
        <v>1</v>
      </c>
      <c r="O304" s="24" t="n">
        <f aca="false">$O$4</f>
        <v>40</v>
      </c>
      <c r="P304" s="24" t="n">
        <f aca="false">$P$4</f>
        <v>1600</v>
      </c>
      <c r="Q304" s="24" t="n">
        <f aca="false">$Q$4</f>
        <v>64000</v>
      </c>
      <c r="R304" s="25"/>
      <c r="S304" s="26" t="n">
        <f aca="false">M304</f>
        <v>0.0547453703703704</v>
      </c>
      <c r="T304" s="24" t="n">
        <f aca="false">$O$4</f>
        <v>40</v>
      </c>
      <c r="U304" s="24" t="n">
        <f aca="false">$P$4</f>
        <v>1600</v>
      </c>
      <c r="V304" s="24" t="n">
        <f aca="false">$Q$4</f>
        <v>64000</v>
      </c>
      <c r="X304" s="24" t="n">
        <f aca="false">$N$4</f>
        <v>1</v>
      </c>
      <c r="Y304" s="16" t="n">
        <f aca="false">S304</f>
        <v>0.0547453703703704</v>
      </c>
      <c r="Z304" s="24" t="n">
        <f aca="false">$P$4</f>
        <v>1600</v>
      </c>
      <c r="AA304" s="24" t="n">
        <f aca="false">$Q$4</f>
        <v>64000</v>
      </c>
      <c r="AC304" s="24" t="n">
        <f aca="false">$N$4</f>
        <v>1</v>
      </c>
      <c r="AD304" s="24" t="n">
        <f aca="false">$O$4</f>
        <v>40</v>
      </c>
      <c r="AE304" s="16" t="n">
        <f aca="false">Y304</f>
        <v>0.0547453703703704</v>
      </c>
      <c r="AF304" s="24" t="n">
        <f aca="false">$Q$4</f>
        <v>64000</v>
      </c>
      <c r="AH304" s="24" t="n">
        <f aca="false">$N$4</f>
        <v>1</v>
      </c>
      <c r="AI304" s="24" t="n">
        <f aca="false">$O$4</f>
        <v>40</v>
      </c>
      <c r="AJ304" s="24" t="n">
        <f aca="false">$P$4</f>
        <v>1600</v>
      </c>
      <c r="AK304" s="16" t="n">
        <f aca="false">AE304</f>
        <v>0.0547453703703704</v>
      </c>
    </row>
    <row r="305" customFormat="false" ht="14.65" hidden="false" customHeight="false" outlineLevel="0" collapsed="false">
      <c r="I305" s="0" t="str">
        <f aca="false">ADDRESS(I302,4,1)</f>
        <v>$D$52</v>
      </c>
      <c r="J305" s="16" t="n">
        <f aca="true">INDIRECT(I305)</f>
        <v>0.112997685185185</v>
      </c>
      <c r="K305" s="12" t="n">
        <f aca="false">MDETERM(AC303:AF306)</f>
        <v>87439.3063269218</v>
      </c>
      <c r="L305" s="12" t="n">
        <f aca="false">K305/K302</f>
        <v>1.00418166769216E-006</v>
      </c>
      <c r="M305" s="16" t="n">
        <f aca="false">J305</f>
        <v>0.112997685185185</v>
      </c>
      <c r="N305" s="24" t="n">
        <f aca="false">$N$5</f>
        <v>1</v>
      </c>
      <c r="O305" s="24" t="n">
        <f aca="false">$O$5</f>
        <v>80</v>
      </c>
      <c r="P305" s="24" t="n">
        <f aca="false">$P$5</f>
        <v>6400</v>
      </c>
      <c r="Q305" s="24" t="n">
        <f aca="false">$Q$5</f>
        <v>512000</v>
      </c>
      <c r="R305" s="25"/>
      <c r="S305" s="26" t="n">
        <f aca="false">M305</f>
        <v>0.112997685185185</v>
      </c>
      <c r="T305" s="24" t="n">
        <f aca="false">$O$5</f>
        <v>80</v>
      </c>
      <c r="U305" s="24" t="n">
        <f aca="false">$P$5</f>
        <v>6400</v>
      </c>
      <c r="V305" s="24" t="n">
        <f aca="false">$Q$5</f>
        <v>512000</v>
      </c>
      <c r="X305" s="24" t="n">
        <f aca="false">$N$5</f>
        <v>1</v>
      </c>
      <c r="Y305" s="16" t="n">
        <f aca="false">S305</f>
        <v>0.112997685185185</v>
      </c>
      <c r="Z305" s="24" t="n">
        <f aca="false">$P$5</f>
        <v>6400</v>
      </c>
      <c r="AA305" s="24" t="n">
        <f aca="false">$Q$5</f>
        <v>512000</v>
      </c>
      <c r="AC305" s="24" t="n">
        <f aca="false">$N$5</f>
        <v>1</v>
      </c>
      <c r="AD305" s="24" t="n">
        <f aca="false">$O$5</f>
        <v>80</v>
      </c>
      <c r="AE305" s="16" t="n">
        <f aca="false">Y305</f>
        <v>0.112997685185185</v>
      </c>
      <c r="AF305" s="24" t="n">
        <f aca="false">$Q$5</f>
        <v>512000</v>
      </c>
      <c r="AH305" s="24" t="n">
        <f aca="false">$N$5</f>
        <v>1</v>
      </c>
      <c r="AI305" s="24" t="n">
        <f aca="false">$O$5</f>
        <v>80</v>
      </c>
      <c r="AJ305" s="24" t="n">
        <f aca="false">$P$5</f>
        <v>6400</v>
      </c>
      <c r="AK305" s="16" t="n">
        <f aca="false">AE305</f>
        <v>0.112997685185185</v>
      </c>
    </row>
    <row r="306" customFormat="false" ht="14.65" hidden="false" customHeight="false" outlineLevel="0" collapsed="false">
      <c r="I306" s="0" t="str">
        <f aca="false">ADDRESS(I302,5,1)</f>
        <v>$E$52</v>
      </c>
      <c r="J306" s="16" t="n">
        <f aca="true">INDIRECT(I306)</f>
        <v>0.242847222222222</v>
      </c>
      <c r="K306" s="12" t="n">
        <f aca="false">MDETERM(AH303:AK306)</f>
        <v>70.1221305556482</v>
      </c>
      <c r="L306" s="12" t="n">
        <f aca="false">K306/K302</f>
        <v>8.05305542340722E-010</v>
      </c>
      <c r="M306" s="16" t="n">
        <f aca="false">J306</f>
        <v>0.242847222222222</v>
      </c>
      <c r="N306" s="24" t="n">
        <f aca="false">$N$6</f>
        <v>1</v>
      </c>
      <c r="O306" s="31" t="n">
        <f aca="false">$O$6</f>
        <v>160.9</v>
      </c>
      <c r="P306" s="24" t="n">
        <f aca="false">$P$6</f>
        <v>25888.81</v>
      </c>
      <c r="Q306" s="24" t="n">
        <f aca="false">$Q$6</f>
        <v>4165509.529</v>
      </c>
      <c r="R306" s="25"/>
      <c r="S306" s="26" t="n">
        <f aca="false">M306</f>
        <v>0.242847222222222</v>
      </c>
      <c r="T306" s="31" t="n">
        <f aca="false">$O$6</f>
        <v>160.9</v>
      </c>
      <c r="U306" s="24" t="n">
        <f aca="false">$P$6</f>
        <v>25888.81</v>
      </c>
      <c r="V306" s="24" t="n">
        <f aca="false">$Q$6</f>
        <v>4165509.529</v>
      </c>
      <c r="X306" s="24" t="n">
        <f aca="false">$N$6</f>
        <v>1</v>
      </c>
      <c r="Y306" s="16" t="n">
        <f aca="false">S306</f>
        <v>0.242847222222222</v>
      </c>
      <c r="Z306" s="24" t="n">
        <f aca="false">$P$6</f>
        <v>25888.81</v>
      </c>
      <c r="AA306" s="24" t="n">
        <f aca="false">$Q$6</f>
        <v>4165509.529</v>
      </c>
      <c r="AC306" s="24" t="n">
        <f aca="false">$N$6</f>
        <v>1</v>
      </c>
      <c r="AD306" s="31" t="n">
        <f aca="false">$O$6</f>
        <v>160.9</v>
      </c>
      <c r="AE306" s="16" t="n">
        <f aca="false">Y306</f>
        <v>0.242847222222222</v>
      </c>
      <c r="AF306" s="24" t="n">
        <f aca="false">$Q$6</f>
        <v>4165509.529</v>
      </c>
      <c r="AH306" s="24" t="n">
        <f aca="false">$N$6</f>
        <v>1</v>
      </c>
      <c r="AI306" s="31" t="n">
        <f aca="false">$O$6</f>
        <v>160.9</v>
      </c>
      <c r="AJ306" s="24" t="n">
        <f aca="false">$P$6</f>
        <v>25888.81</v>
      </c>
      <c r="AK306" s="16" t="n">
        <f aca="false">AE306</f>
        <v>0.242847222222222</v>
      </c>
    </row>
    <row r="308" customFormat="false" ht="14.65" hidden="false" customHeight="false" outlineLevel="0" collapsed="false">
      <c r="I308" s="12" t="n">
        <f aca="false">I302+1</f>
        <v>53</v>
      </c>
      <c r="J308" s="10" t="n">
        <f aca="false">L309+$F$1*L310+L311*$F$1*$F$1+L312*$F$1*$F$1*$F$1</f>
        <v>0.114850113756705</v>
      </c>
      <c r="K308" s="12" t="n">
        <f aca="false">MDETERM(N309:Q312)</f>
        <v>87075186831.3602</v>
      </c>
      <c r="N308" s="24" t="s">
        <v>6</v>
      </c>
      <c r="O308" s="24" t="s">
        <v>7</v>
      </c>
      <c r="P308" s="24" t="s">
        <v>8</v>
      </c>
      <c r="Q308" s="24" t="s">
        <v>9</v>
      </c>
      <c r="R308" s="25"/>
    </row>
    <row r="309" customFormat="false" ht="14.65" hidden="false" customHeight="false" outlineLevel="0" collapsed="false">
      <c r="I309" s="0" t="str">
        <f aca="false">ADDRESS(I308,2,1)</f>
        <v>$B$53</v>
      </c>
      <c r="J309" s="16" t="n">
        <f aca="true">INDIRECT(I309)</f>
        <v>0.0216898148148148</v>
      </c>
      <c r="K309" s="12" t="n">
        <f aca="false">MDETERM(S309:V312)</f>
        <v>-258904.09636814</v>
      </c>
      <c r="L309" s="12" t="n">
        <f aca="false">K309/K308</f>
        <v>-2.97333954470363E-006</v>
      </c>
      <c r="M309" s="16" t="n">
        <f aca="false">J309</f>
        <v>0.0216898148148148</v>
      </c>
      <c r="N309" s="24" t="n">
        <f aca="false">$N$3</f>
        <v>1</v>
      </c>
      <c r="O309" s="24" t="n">
        <f aca="false">$O$3</f>
        <v>16</v>
      </c>
      <c r="P309" s="24" t="n">
        <f aca="false">$P$3</f>
        <v>256</v>
      </c>
      <c r="Q309" s="24" t="n">
        <f aca="false">$Q$3</f>
        <v>4096</v>
      </c>
      <c r="R309" s="25"/>
      <c r="S309" s="26" t="n">
        <f aca="false">M309</f>
        <v>0.0216898148148148</v>
      </c>
      <c r="T309" s="24" t="n">
        <f aca="false">$O$3</f>
        <v>16</v>
      </c>
      <c r="U309" s="24" t="n">
        <f aca="false">$P$3</f>
        <v>256</v>
      </c>
      <c r="V309" s="24" t="n">
        <f aca="false">$Q$3</f>
        <v>4096</v>
      </c>
      <c r="X309" s="24" t="n">
        <f aca="false">$N$3</f>
        <v>1</v>
      </c>
      <c r="Y309" s="16" t="n">
        <f aca="false">S309</f>
        <v>0.0216898148148148</v>
      </c>
      <c r="Z309" s="24" t="n">
        <f aca="false">$P$3</f>
        <v>256</v>
      </c>
      <c r="AA309" s="24" t="n">
        <f aca="false">$Q$3</f>
        <v>4096</v>
      </c>
      <c r="AC309" s="24" t="n">
        <f aca="false">$N$3</f>
        <v>1</v>
      </c>
      <c r="AD309" s="24" t="n">
        <f aca="false">$O$3</f>
        <v>16</v>
      </c>
      <c r="AE309" s="16" t="n">
        <f aca="false">Y309</f>
        <v>0.0216898148148148</v>
      </c>
      <c r="AF309" s="24" t="n">
        <f aca="false">$Q$3</f>
        <v>4096</v>
      </c>
      <c r="AH309" s="24" t="n">
        <f aca="false">$N$3</f>
        <v>1</v>
      </c>
      <c r="AI309" s="24" t="n">
        <f aca="false">$O$3</f>
        <v>16</v>
      </c>
      <c r="AJ309" s="24" t="n">
        <f aca="false">$P$3</f>
        <v>256</v>
      </c>
      <c r="AK309" s="16" t="n">
        <f aca="false">AE309</f>
        <v>0.0216898148148148</v>
      </c>
    </row>
    <row r="310" customFormat="false" ht="14.65" hidden="false" customHeight="false" outlineLevel="0" collapsed="false">
      <c r="I310" s="0" t="str">
        <f aca="false">ADDRESS(I308,3,1)</f>
        <v>$C$53</v>
      </c>
      <c r="J310" s="16" t="n">
        <f aca="true">INDIRECT(I310)</f>
        <v>0.0552546296296296</v>
      </c>
      <c r="K310" s="12" t="n">
        <f aca="false">MDETERM(X309:AA312)</f>
        <v>116619548.779917</v>
      </c>
      <c r="L310" s="12" t="n">
        <f aca="false">K310/K308</f>
        <v>0.00133929714105323</v>
      </c>
      <c r="M310" s="16" t="n">
        <f aca="false">J310</f>
        <v>0.0552546296296296</v>
      </c>
      <c r="N310" s="24" t="n">
        <f aca="false">$N$4</f>
        <v>1</v>
      </c>
      <c r="O310" s="24" t="n">
        <f aca="false">$O$4</f>
        <v>40</v>
      </c>
      <c r="P310" s="24" t="n">
        <f aca="false">$P$4</f>
        <v>1600</v>
      </c>
      <c r="Q310" s="24" t="n">
        <f aca="false">$Q$4</f>
        <v>64000</v>
      </c>
      <c r="R310" s="25"/>
      <c r="S310" s="26" t="n">
        <f aca="false">M310</f>
        <v>0.0552546296296296</v>
      </c>
      <c r="T310" s="24" t="n">
        <f aca="false">$O$4</f>
        <v>40</v>
      </c>
      <c r="U310" s="24" t="n">
        <f aca="false">$P$4</f>
        <v>1600</v>
      </c>
      <c r="V310" s="24" t="n">
        <f aca="false">$Q$4</f>
        <v>64000</v>
      </c>
      <c r="X310" s="24" t="n">
        <f aca="false">$N$4</f>
        <v>1</v>
      </c>
      <c r="Y310" s="16" t="n">
        <f aca="false">S310</f>
        <v>0.0552546296296296</v>
      </c>
      <c r="Z310" s="24" t="n">
        <f aca="false">$P$4</f>
        <v>1600</v>
      </c>
      <c r="AA310" s="24" t="n">
        <f aca="false">$Q$4</f>
        <v>64000</v>
      </c>
      <c r="AC310" s="24" t="n">
        <f aca="false">$N$4</f>
        <v>1</v>
      </c>
      <c r="AD310" s="24" t="n">
        <f aca="false">$O$4</f>
        <v>40</v>
      </c>
      <c r="AE310" s="16" t="n">
        <f aca="false">Y310</f>
        <v>0.0552546296296296</v>
      </c>
      <c r="AF310" s="24" t="n">
        <f aca="false">$Q$4</f>
        <v>64000</v>
      </c>
      <c r="AH310" s="24" t="n">
        <f aca="false">$N$4</f>
        <v>1</v>
      </c>
      <c r="AI310" s="24" t="n">
        <f aca="false">$O$4</f>
        <v>40</v>
      </c>
      <c r="AJ310" s="24" t="n">
        <f aca="false">$P$4</f>
        <v>1600</v>
      </c>
      <c r="AK310" s="16" t="n">
        <f aca="false">AE310</f>
        <v>0.0552546296296296</v>
      </c>
    </row>
    <row r="311" customFormat="false" ht="14.65" hidden="false" customHeight="false" outlineLevel="0" collapsed="false">
      <c r="I311" s="0" t="str">
        <f aca="false">ADDRESS(I308,4,1)</f>
        <v>$D$53</v>
      </c>
      <c r="J311" s="16" t="n">
        <f aca="true">INDIRECT(I311)</f>
        <v>0.11412037037037</v>
      </c>
      <c r="K311" s="12" t="n">
        <f aca="false">MDETERM(AC309:AF312)</f>
        <v>88519.6307205275</v>
      </c>
      <c r="L311" s="12" t="n">
        <f aca="false">K311/K308</f>
        <v>1.0165884672974E-006</v>
      </c>
      <c r="M311" s="16" t="n">
        <f aca="false">J311</f>
        <v>0.11412037037037</v>
      </c>
      <c r="N311" s="24" t="n">
        <f aca="false">$N$5</f>
        <v>1</v>
      </c>
      <c r="O311" s="24" t="n">
        <f aca="false">$O$5</f>
        <v>80</v>
      </c>
      <c r="P311" s="24" t="n">
        <f aca="false">$P$5</f>
        <v>6400</v>
      </c>
      <c r="Q311" s="24" t="n">
        <f aca="false">$Q$5</f>
        <v>512000</v>
      </c>
      <c r="R311" s="25"/>
      <c r="S311" s="26" t="n">
        <f aca="false">M311</f>
        <v>0.11412037037037</v>
      </c>
      <c r="T311" s="24" t="n">
        <f aca="false">$O$5</f>
        <v>80</v>
      </c>
      <c r="U311" s="24" t="n">
        <f aca="false">$P$5</f>
        <v>6400</v>
      </c>
      <c r="V311" s="24" t="n">
        <f aca="false">$Q$5</f>
        <v>512000</v>
      </c>
      <c r="X311" s="24" t="n">
        <f aca="false">$N$5</f>
        <v>1</v>
      </c>
      <c r="Y311" s="16" t="n">
        <f aca="false">S311</f>
        <v>0.11412037037037</v>
      </c>
      <c r="Z311" s="24" t="n">
        <f aca="false">$P$5</f>
        <v>6400</v>
      </c>
      <c r="AA311" s="24" t="n">
        <f aca="false">$Q$5</f>
        <v>512000</v>
      </c>
      <c r="AC311" s="24" t="n">
        <f aca="false">$N$5</f>
        <v>1</v>
      </c>
      <c r="AD311" s="24" t="n">
        <f aca="false">$O$5</f>
        <v>80</v>
      </c>
      <c r="AE311" s="16" t="n">
        <f aca="false">Y311</f>
        <v>0.11412037037037</v>
      </c>
      <c r="AF311" s="24" t="n">
        <f aca="false">$Q$5</f>
        <v>512000</v>
      </c>
      <c r="AH311" s="24" t="n">
        <f aca="false">$N$5</f>
        <v>1</v>
      </c>
      <c r="AI311" s="24" t="n">
        <f aca="false">$O$5</f>
        <v>80</v>
      </c>
      <c r="AJ311" s="24" t="n">
        <f aca="false">$P$5</f>
        <v>6400</v>
      </c>
      <c r="AK311" s="16" t="n">
        <f aca="false">AE311</f>
        <v>0.11412037037037</v>
      </c>
    </row>
    <row r="312" customFormat="false" ht="14.65" hidden="false" customHeight="false" outlineLevel="0" collapsed="false">
      <c r="I312" s="0" t="str">
        <f aca="false">ADDRESS(I308,5,1)</f>
        <v>$E$53</v>
      </c>
      <c r="J312" s="16" t="n">
        <f aca="true">INDIRECT(I312)</f>
        <v>0.245659722222222</v>
      </c>
      <c r="K312" s="12" t="n">
        <f aca="false">MDETERM(AH309:AK312)</f>
        <v>80.5115944445715</v>
      </c>
      <c r="L312" s="12" t="n">
        <f aca="false">K312/K308</f>
        <v>9.24621552641621E-010</v>
      </c>
      <c r="M312" s="16" t="n">
        <f aca="false">J312</f>
        <v>0.245659722222222</v>
      </c>
      <c r="N312" s="24" t="n">
        <f aca="false">$N$6</f>
        <v>1</v>
      </c>
      <c r="O312" s="31" t="n">
        <f aca="false">$O$6</f>
        <v>160.9</v>
      </c>
      <c r="P312" s="24" t="n">
        <f aca="false">$P$6</f>
        <v>25888.81</v>
      </c>
      <c r="Q312" s="24" t="n">
        <f aca="false">$Q$6</f>
        <v>4165509.529</v>
      </c>
      <c r="R312" s="25"/>
      <c r="S312" s="26" t="n">
        <f aca="false">M312</f>
        <v>0.245659722222222</v>
      </c>
      <c r="T312" s="31" t="n">
        <f aca="false">$O$6</f>
        <v>160.9</v>
      </c>
      <c r="U312" s="24" t="n">
        <f aca="false">$P$6</f>
        <v>25888.81</v>
      </c>
      <c r="V312" s="24" t="n">
        <f aca="false">$Q$6</f>
        <v>4165509.529</v>
      </c>
      <c r="X312" s="24" t="n">
        <f aca="false">$N$6</f>
        <v>1</v>
      </c>
      <c r="Y312" s="16" t="n">
        <f aca="false">S312</f>
        <v>0.245659722222222</v>
      </c>
      <c r="Z312" s="24" t="n">
        <f aca="false">$P$6</f>
        <v>25888.81</v>
      </c>
      <c r="AA312" s="24" t="n">
        <f aca="false">$Q$6</f>
        <v>4165509.529</v>
      </c>
      <c r="AC312" s="24" t="n">
        <f aca="false">$N$6</f>
        <v>1</v>
      </c>
      <c r="AD312" s="31" t="n">
        <f aca="false">$O$6</f>
        <v>160.9</v>
      </c>
      <c r="AE312" s="16" t="n">
        <f aca="false">Y312</f>
        <v>0.245659722222222</v>
      </c>
      <c r="AF312" s="24" t="n">
        <f aca="false">$Q$6</f>
        <v>4165509.529</v>
      </c>
      <c r="AH312" s="24" t="n">
        <f aca="false">$N$6</f>
        <v>1</v>
      </c>
      <c r="AI312" s="31" t="n">
        <f aca="false">$O$6</f>
        <v>160.9</v>
      </c>
      <c r="AJ312" s="24" t="n">
        <f aca="false">$P$6</f>
        <v>25888.81</v>
      </c>
      <c r="AK312" s="16" t="n">
        <f aca="false">AE312</f>
        <v>0.245659722222222</v>
      </c>
    </row>
    <row r="314" customFormat="false" ht="14.65" hidden="false" customHeight="false" outlineLevel="0" collapsed="false">
      <c r="I314" s="12" t="n">
        <f aca="false">I308+1</f>
        <v>54</v>
      </c>
      <c r="J314" s="10" t="n">
        <f aca="false">L315+$F$1*L316+L317*$F$1*$F$1+L318*$F$1*$F$1*$F$1</f>
        <v>0.116027755140551</v>
      </c>
      <c r="K314" s="12" t="n">
        <f aca="false">MDETERM(N315:Q318)</f>
        <v>87075186831.3602</v>
      </c>
      <c r="N314" s="24" t="s">
        <v>6</v>
      </c>
      <c r="O314" s="24" t="s">
        <v>7</v>
      </c>
      <c r="P314" s="24" t="s">
        <v>8</v>
      </c>
      <c r="Q314" s="24" t="s">
        <v>9</v>
      </c>
      <c r="R314" s="25"/>
    </row>
    <row r="315" customFormat="false" ht="14.65" hidden="false" customHeight="false" outlineLevel="0" collapsed="false">
      <c r="I315" s="0" t="str">
        <f aca="false">ADDRESS(I314,2,1)</f>
        <v>$B$54</v>
      </c>
      <c r="J315" s="16" t="n">
        <f aca="true">INDIRECT(I315)</f>
        <v>0.0218865740740741</v>
      </c>
      <c r="K315" s="12" t="n">
        <f aca="false">MDETERM(S315:V318)</f>
        <v>191577.287472686</v>
      </c>
      <c r="L315" s="12" t="n">
        <f aca="false">K315/K314</f>
        <v>2.200136392974E-006</v>
      </c>
      <c r="M315" s="16" t="n">
        <f aca="false">J315</f>
        <v>0.0218865740740741</v>
      </c>
      <c r="N315" s="24" t="n">
        <f aca="false">$N$3</f>
        <v>1</v>
      </c>
      <c r="O315" s="24" t="n">
        <f aca="false">$O$3</f>
        <v>16</v>
      </c>
      <c r="P315" s="24" t="n">
        <f aca="false">$P$3</f>
        <v>256</v>
      </c>
      <c r="Q315" s="24" t="n">
        <f aca="false">$Q$3</f>
        <v>4096</v>
      </c>
      <c r="R315" s="25"/>
      <c r="S315" s="26" t="n">
        <f aca="false">M315</f>
        <v>0.0218865740740741</v>
      </c>
      <c r="T315" s="24" t="n">
        <f aca="false">$O$3</f>
        <v>16</v>
      </c>
      <c r="U315" s="24" t="n">
        <f aca="false">$P$3</f>
        <v>256</v>
      </c>
      <c r="V315" s="24" t="n">
        <f aca="false">$Q$3</f>
        <v>4096</v>
      </c>
      <c r="X315" s="24" t="n">
        <f aca="false">$N$3</f>
        <v>1</v>
      </c>
      <c r="Y315" s="16" t="n">
        <f aca="false">S315</f>
        <v>0.0218865740740741</v>
      </c>
      <c r="Z315" s="24" t="n">
        <f aca="false">$P$3</f>
        <v>256</v>
      </c>
      <c r="AA315" s="24" t="n">
        <f aca="false">$Q$3</f>
        <v>4096</v>
      </c>
      <c r="AC315" s="24" t="n">
        <f aca="false">$N$3</f>
        <v>1</v>
      </c>
      <c r="AD315" s="24" t="n">
        <f aca="false">$O$3</f>
        <v>16</v>
      </c>
      <c r="AE315" s="16" t="n">
        <f aca="false">Y315</f>
        <v>0.0218865740740741</v>
      </c>
      <c r="AF315" s="24" t="n">
        <f aca="false">$Q$3</f>
        <v>4096</v>
      </c>
      <c r="AH315" s="24" t="n">
        <f aca="false">$N$3</f>
        <v>1</v>
      </c>
      <c r="AI315" s="24" t="n">
        <f aca="false">$O$3</f>
        <v>16</v>
      </c>
      <c r="AJ315" s="24" t="n">
        <f aca="false">$P$3</f>
        <v>256</v>
      </c>
      <c r="AK315" s="16" t="n">
        <f aca="false">AE315</f>
        <v>0.0218865740740741</v>
      </c>
    </row>
    <row r="316" customFormat="false" ht="14.65" hidden="false" customHeight="false" outlineLevel="0" collapsed="false">
      <c r="I316" s="0" t="str">
        <f aca="false">ADDRESS(I314,3,1)</f>
        <v>$C$54</v>
      </c>
      <c r="J316" s="16" t="n">
        <f aca="true">INDIRECT(I316)</f>
        <v>0.055775462962963</v>
      </c>
      <c r="K316" s="12" t="n">
        <f aca="false">MDETERM(X315:AA318)</f>
        <v>117611709.898253</v>
      </c>
      <c r="L316" s="12" t="n">
        <f aca="false">K316/K314</f>
        <v>0.00135069144469404</v>
      </c>
      <c r="M316" s="16" t="n">
        <f aca="false">J316</f>
        <v>0.055775462962963</v>
      </c>
      <c r="N316" s="24" t="n">
        <f aca="false">$N$4</f>
        <v>1</v>
      </c>
      <c r="O316" s="24" t="n">
        <f aca="false">$O$4</f>
        <v>40</v>
      </c>
      <c r="P316" s="24" t="n">
        <f aca="false">$P$4</f>
        <v>1600</v>
      </c>
      <c r="Q316" s="24" t="n">
        <f aca="false">$Q$4</f>
        <v>64000</v>
      </c>
      <c r="R316" s="25"/>
      <c r="S316" s="26" t="n">
        <f aca="false">M316</f>
        <v>0.055775462962963</v>
      </c>
      <c r="T316" s="24" t="n">
        <f aca="false">$O$4</f>
        <v>40</v>
      </c>
      <c r="U316" s="24" t="n">
        <f aca="false">$P$4</f>
        <v>1600</v>
      </c>
      <c r="V316" s="24" t="n">
        <f aca="false">$Q$4</f>
        <v>64000</v>
      </c>
      <c r="X316" s="24" t="n">
        <f aca="false">$N$4</f>
        <v>1</v>
      </c>
      <c r="Y316" s="16" t="n">
        <f aca="false">S316</f>
        <v>0.055775462962963</v>
      </c>
      <c r="Z316" s="24" t="n">
        <f aca="false">$P$4</f>
        <v>1600</v>
      </c>
      <c r="AA316" s="24" t="n">
        <f aca="false">$Q$4</f>
        <v>64000</v>
      </c>
      <c r="AC316" s="24" t="n">
        <f aca="false">$N$4</f>
        <v>1</v>
      </c>
      <c r="AD316" s="24" t="n">
        <f aca="false">$O$4</f>
        <v>40</v>
      </c>
      <c r="AE316" s="16" t="n">
        <f aca="false">Y316</f>
        <v>0.055775462962963</v>
      </c>
      <c r="AF316" s="24" t="n">
        <f aca="false">$Q$4</f>
        <v>64000</v>
      </c>
      <c r="AH316" s="24" t="n">
        <f aca="false">$N$4</f>
        <v>1</v>
      </c>
      <c r="AI316" s="24" t="n">
        <f aca="false">$O$4</f>
        <v>40</v>
      </c>
      <c r="AJ316" s="24" t="n">
        <f aca="false">$P$4</f>
        <v>1600</v>
      </c>
      <c r="AK316" s="16" t="n">
        <f aca="false">AE316</f>
        <v>0.055775462962963</v>
      </c>
    </row>
    <row r="317" customFormat="false" ht="14.65" hidden="false" customHeight="false" outlineLevel="0" collapsed="false">
      <c r="I317" s="0" t="str">
        <f aca="false">ADDRESS(I314,4,1)</f>
        <v>$D$54</v>
      </c>
      <c r="J317" s="16" t="n">
        <f aca="true">INDIRECT(I317)</f>
        <v>0.115289351851852</v>
      </c>
      <c r="K317" s="12" t="n">
        <f aca="false">MDETERM(AC315:AF318)</f>
        <v>91605.8743883432</v>
      </c>
      <c r="L317" s="12" t="n">
        <f aca="false">K317/K314</f>
        <v>1.05203190164562E-006</v>
      </c>
      <c r="M317" s="16" t="n">
        <f aca="false">J317</f>
        <v>0.115289351851852</v>
      </c>
      <c r="N317" s="24" t="n">
        <f aca="false">$N$5</f>
        <v>1</v>
      </c>
      <c r="O317" s="24" t="n">
        <f aca="false">$O$5</f>
        <v>80</v>
      </c>
      <c r="P317" s="24" t="n">
        <f aca="false">$P$5</f>
        <v>6400</v>
      </c>
      <c r="Q317" s="24" t="n">
        <f aca="false">$Q$5</f>
        <v>512000</v>
      </c>
      <c r="R317" s="25"/>
      <c r="S317" s="26" t="n">
        <f aca="false">M317</f>
        <v>0.115289351851852</v>
      </c>
      <c r="T317" s="24" t="n">
        <f aca="false">$O$5</f>
        <v>80</v>
      </c>
      <c r="U317" s="24" t="n">
        <f aca="false">$P$5</f>
        <v>6400</v>
      </c>
      <c r="V317" s="24" t="n">
        <f aca="false">$Q$5</f>
        <v>512000</v>
      </c>
      <c r="X317" s="24" t="n">
        <f aca="false">$N$5</f>
        <v>1</v>
      </c>
      <c r="Y317" s="16" t="n">
        <f aca="false">S317</f>
        <v>0.115289351851852</v>
      </c>
      <c r="Z317" s="24" t="n">
        <f aca="false">$P$5</f>
        <v>6400</v>
      </c>
      <c r="AA317" s="24" t="n">
        <f aca="false">$Q$5</f>
        <v>512000</v>
      </c>
      <c r="AC317" s="24" t="n">
        <f aca="false">$N$5</f>
        <v>1</v>
      </c>
      <c r="AD317" s="24" t="n">
        <f aca="false">$O$5</f>
        <v>80</v>
      </c>
      <c r="AE317" s="16" t="n">
        <f aca="false">Y317</f>
        <v>0.115289351851852</v>
      </c>
      <c r="AF317" s="24" t="n">
        <f aca="false">$Q$5</f>
        <v>512000</v>
      </c>
      <c r="AH317" s="24" t="n">
        <f aca="false">$N$5</f>
        <v>1</v>
      </c>
      <c r="AI317" s="24" t="n">
        <f aca="false">$O$5</f>
        <v>80</v>
      </c>
      <c r="AJ317" s="24" t="n">
        <f aca="false">$P$5</f>
        <v>6400</v>
      </c>
      <c r="AK317" s="16" t="n">
        <f aca="false">AE317</f>
        <v>0.115289351851852</v>
      </c>
    </row>
    <row r="318" customFormat="false" ht="14.65" hidden="false" customHeight="false" outlineLevel="0" collapsed="false">
      <c r="I318" s="0" t="str">
        <f aca="false">ADDRESS(I314,5,1)</f>
        <v>$E$54</v>
      </c>
      <c r="J318" s="16" t="n">
        <f aca="true">INDIRECT(I318)</f>
        <v>0.248622685185185</v>
      </c>
      <c r="K318" s="12" t="n">
        <f aca="false">MDETERM(AH315:AK318)</f>
        <v>84.8357166666144</v>
      </c>
      <c r="L318" s="12" t="n">
        <f aca="false">K318/K314</f>
        <v>9.7428119024214E-010</v>
      </c>
      <c r="M318" s="16" t="n">
        <f aca="false">J318</f>
        <v>0.248622685185185</v>
      </c>
      <c r="N318" s="24" t="n">
        <f aca="false">$N$6</f>
        <v>1</v>
      </c>
      <c r="O318" s="31" t="n">
        <f aca="false">$O$6</f>
        <v>160.9</v>
      </c>
      <c r="P318" s="24" t="n">
        <f aca="false">$P$6</f>
        <v>25888.81</v>
      </c>
      <c r="Q318" s="24" t="n">
        <f aca="false">$Q$6</f>
        <v>4165509.529</v>
      </c>
      <c r="R318" s="25"/>
      <c r="S318" s="26" t="n">
        <f aca="false">M318</f>
        <v>0.248622685185185</v>
      </c>
      <c r="T318" s="31" t="n">
        <f aca="false">$O$6</f>
        <v>160.9</v>
      </c>
      <c r="U318" s="24" t="n">
        <f aca="false">$P$6</f>
        <v>25888.81</v>
      </c>
      <c r="V318" s="24" t="n">
        <f aca="false">$Q$6</f>
        <v>4165509.529</v>
      </c>
      <c r="X318" s="24" t="n">
        <f aca="false">$N$6</f>
        <v>1</v>
      </c>
      <c r="Y318" s="16" t="n">
        <f aca="false">S318</f>
        <v>0.248622685185185</v>
      </c>
      <c r="Z318" s="24" t="n">
        <f aca="false">$P$6</f>
        <v>25888.81</v>
      </c>
      <c r="AA318" s="24" t="n">
        <f aca="false">$Q$6</f>
        <v>4165509.529</v>
      </c>
      <c r="AC318" s="24" t="n">
        <f aca="false">$N$6</f>
        <v>1</v>
      </c>
      <c r="AD318" s="31" t="n">
        <f aca="false">$O$6</f>
        <v>160.9</v>
      </c>
      <c r="AE318" s="16" t="n">
        <f aca="false">Y318</f>
        <v>0.248622685185185</v>
      </c>
      <c r="AF318" s="24" t="n">
        <f aca="false">$Q$6</f>
        <v>4165509.529</v>
      </c>
      <c r="AH318" s="24" t="n">
        <f aca="false">$N$6</f>
        <v>1</v>
      </c>
      <c r="AI318" s="31" t="n">
        <f aca="false">$O$6</f>
        <v>160.9</v>
      </c>
      <c r="AJ318" s="24" t="n">
        <f aca="false">$P$6</f>
        <v>25888.81</v>
      </c>
      <c r="AK318" s="16" t="n">
        <f aca="false">AE318</f>
        <v>0.248622685185185</v>
      </c>
    </row>
    <row r="320" customFormat="false" ht="14.65" hidden="false" customHeight="false" outlineLevel="0" collapsed="false">
      <c r="I320" s="12" t="n">
        <f aca="false">I314+1</f>
        <v>55</v>
      </c>
      <c r="J320" s="10" t="n">
        <f aca="false">L321+$F$1*L322+L323*$F$1*$F$1+L324*$F$1*$F$1*$F$1</f>
        <v>0.117263520131759</v>
      </c>
      <c r="K320" s="12" t="n">
        <f aca="false">MDETERM(N321:Q324)</f>
        <v>87075186831.3602</v>
      </c>
      <c r="N320" s="24" t="s">
        <v>6</v>
      </c>
      <c r="O320" s="24" t="s">
        <v>7</v>
      </c>
      <c r="P320" s="24" t="s">
        <v>8</v>
      </c>
      <c r="Q320" s="24" t="s">
        <v>9</v>
      </c>
      <c r="R320" s="25"/>
    </row>
    <row r="321" customFormat="false" ht="14.65" hidden="false" customHeight="false" outlineLevel="0" collapsed="false">
      <c r="I321" s="0" t="str">
        <f aca="false">ADDRESS(I320,2,1)</f>
        <v>$B$55</v>
      </c>
      <c r="J321" s="16" t="n">
        <f aca="true">INDIRECT(I321)</f>
        <v>0.0220949074074074</v>
      </c>
      <c r="K321" s="12" t="n">
        <f aca="false">MDETERM(S321:V324)</f>
        <v>-359288.063628955</v>
      </c>
      <c r="L321" s="12" t="n">
        <f aca="false">K321/K320</f>
        <v>-4.12618194348287E-006</v>
      </c>
      <c r="M321" s="16" t="n">
        <f aca="false">J321</f>
        <v>0.0220949074074074</v>
      </c>
      <c r="N321" s="24" t="n">
        <f aca="false">$N$3</f>
        <v>1</v>
      </c>
      <c r="O321" s="24" t="n">
        <f aca="false">$O$3</f>
        <v>16</v>
      </c>
      <c r="P321" s="24" t="n">
        <f aca="false">$P$3</f>
        <v>256</v>
      </c>
      <c r="Q321" s="24" t="n">
        <f aca="false">$Q$3</f>
        <v>4096</v>
      </c>
      <c r="R321" s="25"/>
      <c r="S321" s="26" t="n">
        <f aca="false">M321</f>
        <v>0.0220949074074074</v>
      </c>
      <c r="T321" s="24" t="n">
        <f aca="false">$O$3</f>
        <v>16</v>
      </c>
      <c r="U321" s="24" t="n">
        <f aca="false">$P$3</f>
        <v>256</v>
      </c>
      <c r="V321" s="24" t="n">
        <f aca="false">$Q$3</f>
        <v>4096</v>
      </c>
      <c r="X321" s="24" t="n">
        <f aca="false">$N$3</f>
        <v>1</v>
      </c>
      <c r="Y321" s="16" t="n">
        <f aca="false">S321</f>
        <v>0.0220949074074074</v>
      </c>
      <c r="Z321" s="24" t="n">
        <f aca="false">$P$3</f>
        <v>256</v>
      </c>
      <c r="AA321" s="24" t="n">
        <f aca="false">$Q$3</f>
        <v>4096</v>
      </c>
      <c r="AC321" s="24" t="n">
        <f aca="false">$N$3</f>
        <v>1</v>
      </c>
      <c r="AD321" s="24" t="n">
        <f aca="false">$O$3</f>
        <v>16</v>
      </c>
      <c r="AE321" s="16" t="n">
        <f aca="false">Y321</f>
        <v>0.0220949074074074</v>
      </c>
      <c r="AF321" s="24" t="n">
        <f aca="false">$Q$3</f>
        <v>4096</v>
      </c>
      <c r="AH321" s="24" t="n">
        <f aca="false">$N$3</f>
        <v>1</v>
      </c>
      <c r="AI321" s="24" t="n">
        <f aca="false">$O$3</f>
        <v>16</v>
      </c>
      <c r="AJ321" s="24" t="n">
        <f aca="false">$P$3</f>
        <v>256</v>
      </c>
      <c r="AK321" s="16" t="n">
        <f aca="false">AE321</f>
        <v>0.0220949074074074</v>
      </c>
    </row>
    <row r="322" customFormat="false" ht="14.65" hidden="false" customHeight="false" outlineLevel="0" collapsed="false">
      <c r="I322" s="0" t="str">
        <f aca="false">ADDRESS(I320,3,1)</f>
        <v>$C$55</v>
      </c>
      <c r="J322" s="16" t="n">
        <f aca="true">INDIRECT(I322)</f>
        <v>0.0563310185185185</v>
      </c>
      <c r="K322" s="12" t="n">
        <f aca="false">MDETERM(X321:AA324)</f>
        <v>118750197.195443</v>
      </c>
      <c r="L322" s="12" t="n">
        <f aca="false">K322/K320</f>
        <v>0.00136376620615731</v>
      </c>
      <c r="M322" s="16" t="n">
        <f aca="false">J322</f>
        <v>0.0563310185185185</v>
      </c>
      <c r="N322" s="24" t="n">
        <f aca="false">$N$4</f>
        <v>1</v>
      </c>
      <c r="O322" s="24" t="n">
        <f aca="false">$O$4</f>
        <v>40</v>
      </c>
      <c r="P322" s="24" t="n">
        <f aca="false">$P$4</f>
        <v>1600</v>
      </c>
      <c r="Q322" s="24" t="n">
        <f aca="false">$Q$4</f>
        <v>64000</v>
      </c>
      <c r="R322" s="25"/>
      <c r="S322" s="26" t="n">
        <f aca="false">M322</f>
        <v>0.0563310185185185</v>
      </c>
      <c r="T322" s="24" t="n">
        <f aca="false">$O$4</f>
        <v>40</v>
      </c>
      <c r="U322" s="24" t="n">
        <f aca="false">$P$4</f>
        <v>1600</v>
      </c>
      <c r="V322" s="24" t="n">
        <f aca="false">$Q$4</f>
        <v>64000</v>
      </c>
      <c r="X322" s="24" t="n">
        <f aca="false">$N$4</f>
        <v>1</v>
      </c>
      <c r="Y322" s="16" t="n">
        <f aca="false">S322</f>
        <v>0.0563310185185185</v>
      </c>
      <c r="Z322" s="24" t="n">
        <f aca="false">$P$4</f>
        <v>1600</v>
      </c>
      <c r="AA322" s="24" t="n">
        <f aca="false">$Q$4</f>
        <v>64000</v>
      </c>
      <c r="AC322" s="24" t="n">
        <f aca="false">$N$4</f>
        <v>1</v>
      </c>
      <c r="AD322" s="24" t="n">
        <f aca="false">$O$4</f>
        <v>40</v>
      </c>
      <c r="AE322" s="16" t="n">
        <f aca="false">Y322</f>
        <v>0.0563310185185185</v>
      </c>
      <c r="AF322" s="24" t="n">
        <f aca="false">$Q$4</f>
        <v>64000</v>
      </c>
      <c r="AH322" s="24" t="n">
        <f aca="false">$N$4</f>
        <v>1</v>
      </c>
      <c r="AI322" s="24" t="n">
        <f aca="false">$O$4</f>
        <v>40</v>
      </c>
      <c r="AJ322" s="24" t="n">
        <f aca="false">$P$4</f>
        <v>1600</v>
      </c>
      <c r="AK322" s="16" t="n">
        <f aca="false">AE322</f>
        <v>0.0563310185185185</v>
      </c>
    </row>
    <row r="323" customFormat="false" ht="14.65" hidden="false" customHeight="false" outlineLevel="0" collapsed="false">
      <c r="I323" s="0" t="str">
        <f aca="false">ADDRESS(I320,4,1)</f>
        <v>$D$55</v>
      </c>
      <c r="J323" s="16" t="n">
        <f aca="true">INDIRECT(I323)</f>
        <v>0.116516203703704</v>
      </c>
      <c r="K323" s="12" t="n">
        <f aca="false">MDETERM(AC321:AF324)</f>
        <v>93292.0591194784</v>
      </c>
      <c r="L323" s="12" t="n">
        <f aca="false">K323/K320</f>
        <v>1.07139660004587E-006</v>
      </c>
      <c r="M323" s="16" t="n">
        <f aca="false">J323</f>
        <v>0.116516203703704</v>
      </c>
      <c r="N323" s="24" t="n">
        <f aca="false">$N$5</f>
        <v>1</v>
      </c>
      <c r="O323" s="24" t="n">
        <f aca="false">$O$5</f>
        <v>80</v>
      </c>
      <c r="P323" s="24" t="n">
        <f aca="false">$P$5</f>
        <v>6400</v>
      </c>
      <c r="Q323" s="24" t="n">
        <f aca="false">$Q$5</f>
        <v>512000</v>
      </c>
      <c r="R323" s="25"/>
      <c r="S323" s="26" t="n">
        <f aca="false">M323</f>
        <v>0.116516203703704</v>
      </c>
      <c r="T323" s="24" t="n">
        <f aca="false">$O$5</f>
        <v>80</v>
      </c>
      <c r="U323" s="24" t="n">
        <f aca="false">$P$5</f>
        <v>6400</v>
      </c>
      <c r="V323" s="24" t="n">
        <f aca="false">$Q$5</f>
        <v>512000</v>
      </c>
      <c r="X323" s="24" t="n">
        <f aca="false">$N$5</f>
        <v>1</v>
      </c>
      <c r="Y323" s="16" t="n">
        <f aca="false">S323</f>
        <v>0.116516203703704</v>
      </c>
      <c r="Z323" s="24" t="n">
        <f aca="false">$P$5</f>
        <v>6400</v>
      </c>
      <c r="AA323" s="24" t="n">
        <f aca="false">$Q$5</f>
        <v>512000</v>
      </c>
      <c r="AC323" s="24" t="n">
        <f aca="false">$N$5</f>
        <v>1</v>
      </c>
      <c r="AD323" s="24" t="n">
        <f aca="false">$O$5</f>
        <v>80</v>
      </c>
      <c r="AE323" s="16" t="n">
        <f aca="false">Y323</f>
        <v>0.116516203703704</v>
      </c>
      <c r="AF323" s="24" t="n">
        <f aca="false">$Q$5</f>
        <v>512000</v>
      </c>
      <c r="AH323" s="24" t="n">
        <f aca="false">$N$5</f>
        <v>1</v>
      </c>
      <c r="AI323" s="24" t="n">
        <f aca="false">$O$5</f>
        <v>80</v>
      </c>
      <c r="AJ323" s="24" t="n">
        <f aca="false">$P$5</f>
        <v>6400</v>
      </c>
      <c r="AK323" s="16" t="n">
        <f aca="false">AE323</f>
        <v>0.116516203703704</v>
      </c>
    </row>
    <row r="324" customFormat="false" ht="14.65" hidden="false" customHeight="false" outlineLevel="0" collapsed="false">
      <c r="I324" s="0" t="str">
        <f aca="false">ADDRESS(I320,5,1)</f>
        <v>$E$55</v>
      </c>
      <c r="J324" s="16" t="n">
        <f aca="true">INDIRECT(I324)</f>
        <v>0.251736111111111</v>
      </c>
      <c r="K324" s="12" t="n">
        <f aca="false">MDETERM(AH321:AK324)</f>
        <v>95.594805555398</v>
      </c>
      <c r="L324" s="12" t="n">
        <f aca="false">K324/K320</f>
        <v>1.09784209525198E-009</v>
      </c>
      <c r="M324" s="16" t="n">
        <f aca="false">J324</f>
        <v>0.251736111111111</v>
      </c>
      <c r="N324" s="24" t="n">
        <f aca="false">$N$6</f>
        <v>1</v>
      </c>
      <c r="O324" s="31" t="n">
        <f aca="false">$O$6</f>
        <v>160.9</v>
      </c>
      <c r="P324" s="24" t="n">
        <f aca="false">$P$6</f>
        <v>25888.81</v>
      </c>
      <c r="Q324" s="24" t="n">
        <f aca="false">$Q$6</f>
        <v>4165509.529</v>
      </c>
      <c r="R324" s="25"/>
      <c r="S324" s="26" t="n">
        <f aca="false">M324</f>
        <v>0.251736111111111</v>
      </c>
      <c r="T324" s="31" t="n">
        <f aca="false">$O$6</f>
        <v>160.9</v>
      </c>
      <c r="U324" s="24" t="n">
        <f aca="false">$P$6</f>
        <v>25888.81</v>
      </c>
      <c r="V324" s="24" t="n">
        <f aca="false">$Q$6</f>
        <v>4165509.529</v>
      </c>
      <c r="X324" s="24" t="n">
        <f aca="false">$N$6</f>
        <v>1</v>
      </c>
      <c r="Y324" s="16" t="n">
        <f aca="false">S324</f>
        <v>0.251736111111111</v>
      </c>
      <c r="Z324" s="24" t="n">
        <f aca="false">$P$6</f>
        <v>25888.81</v>
      </c>
      <c r="AA324" s="24" t="n">
        <f aca="false">$Q$6</f>
        <v>4165509.529</v>
      </c>
      <c r="AC324" s="24" t="n">
        <f aca="false">$N$6</f>
        <v>1</v>
      </c>
      <c r="AD324" s="31" t="n">
        <f aca="false">$O$6</f>
        <v>160.9</v>
      </c>
      <c r="AE324" s="16" t="n">
        <f aca="false">Y324</f>
        <v>0.251736111111111</v>
      </c>
      <c r="AF324" s="24" t="n">
        <f aca="false">$Q$6</f>
        <v>4165509.529</v>
      </c>
      <c r="AH324" s="24" t="n">
        <f aca="false">$N$6</f>
        <v>1</v>
      </c>
      <c r="AI324" s="31" t="n">
        <f aca="false">$O$6</f>
        <v>160.9</v>
      </c>
      <c r="AJ324" s="24" t="n">
        <f aca="false">$P$6</f>
        <v>25888.81</v>
      </c>
      <c r="AK324" s="16" t="n">
        <f aca="false">AE324</f>
        <v>0.251736111111111</v>
      </c>
    </row>
    <row r="326" customFormat="false" ht="14.65" hidden="false" customHeight="false" outlineLevel="0" collapsed="false">
      <c r="I326" s="12" t="n">
        <f aca="false">I320+1</f>
        <v>56</v>
      </c>
      <c r="J326" s="10" t="n">
        <f aca="false">L327+$F$1*L328+L329*$F$1*$F$1+L330*$F$1*$F$1*$F$1</f>
        <v>0.11856966663834</v>
      </c>
      <c r="K326" s="12" t="n">
        <f aca="false">MDETERM(N327:Q330)</f>
        <v>87075186831.3602</v>
      </c>
      <c r="N326" s="24" t="s">
        <v>6</v>
      </c>
      <c r="O326" s="24" t="s">
        <v>7</v>
      </c>
      <c r="P326" s="24" t="s">
        <v>8</v>
      </c>
      <c r="Q326" s="24" t="s">
        <v>9</v>
      </c>
      <c r="R326" s="25"/>
    </row>
    <row r="327" customFormat="false" ht="14.65" hidden="false" customHeight="false" outlineLevel="0" collapsed="false">
      <c r="I327" s="0" t="str">
        <f aca="false">ADDRESS(I326,2,1)</f>
        <v>$B$56</v>
      </c>
      <c r="J327" s="16" t="n">
        <f aca="true">INDIRECT(I327)</f>
        <v>0.0223148148148148</v>
      </c>
      <c r="K327" s="12" t="n">
        <f aca="false">MDETERM(S327:V330)</f>
        <v>2057049.84230229</v>
      </c>
      <c r="L327" s="12" t="n">
        <f aca="false">K327/K326</f>
        <v>2.36238349541094E-005</v>
      </c>
      <c r="M327" s="16" t="n">
        <f aca="false">J327</f>
        <v>0.0223148148148148</v>
      </c>
      <c r="N327" s="24" t="n">
        <f aca="false">$N$3</f>
        <v>1</v>
      </c>
      <c r="O327" s="24" t="n">
        <f aca="false">$O$3</f>
        <v>16</v>
      </c>
      <c r="P327" s="24" t="n">
        <f aca="false">$P$3</f>
        <v>256</v>
      </c>
      <c r="Q327" s="24" t="n">
        <f aca="false">$Q$3</f>
        <v>4096</v>
      </c>
      <c r="R327" s="25"/>
      <c r="S327" s="26" t="n">
        <f aca="false">M327</f>
        <v>0.0223148148148148</v>
      </c>
      <c r="T327" s="24" t="n">
        <f aca="false">$O$3</f>
        <v>16</v>
      </c>
      <c r="U327" s="24" t="n">
        <f aca="false">$P$3</f>
        <v>256</v>
      </c>
      <c r="V327" s="24" t="n">
        <f aca="false">$Q$3</f>
        <v>4096</v>
      </c>
      <c r="X327" s="24" t="n">
        <f aca="false">$N$3</f>
        <v>1</v>
      </c>
      <c r="Y327" s="16" t="n">
        <f aca="false">S327</f>
        <v>0.0223148148148148</v>
      </c>
      <c r="Z327" s="24" t="n">
        <f aca="false">$P$3</f>
        <v>256</v>
      </c>
      <c r="AA327" s="24" t="n">
        <f aca="false">$Q$3</f>
        <v>4096</v>
      </c>
      <c r="AC327" s="24" t="n">
        <f aca="false">$N$3</f>
        <v>1</v>
      </c>
      <c r="AD327" s="24" t="n">
        <f aca="false">$O$3</f>
        <v>16</v>
      </c>
      <c r="AE327" s="16" t="n">
        <f aca="false">Y327</f>
        <v>0.0223148148148148</v>
      </c>
      <c r="AF327" s="24" t="n">
        <f aca="false">$Q$3</f>
        <v>4096</v>
      </c>
      <c r="AH327" s="24" t="n">
        <f aca="false">$N$3</f>
        <v>1</v>
      </c>
      <c r="AI327" s="24" t="n">
        <f aca="false">$O$3</f>
        <v>16</v>
      </c>
      <c r="AJ327" s="24" t="n">
        <f aca="false">$P$3</f>
        <v>256</v>
      </c>
      <c r="AK327" s="16" t="n">
        <f aca="false">AE327</f>
        <v>0.0223148148148148</v>
      </c>
    </row>
    <row r="328" customFormat="false" ht="14.65" hidden="false" customHeight="false" outlineLevel="0" collapsed="false">
      <c r="I328" s="0" t="str">
        <f aca="false">ADDRESS(I326,3,1)</f>
        <v>$C$56</v>
      </c>
      <c r="J328" s="16" t="n">
        <f aca="true">INDIRECT(I328)</f>
        <v>0.0568981481481482</v>
      </c>
      <c r="K328" s="12" t="n">
        <f aca="false">MDETERM(X327:AA330)</f>
        <v>119708492.737269</v>
      </c>
      <c r="L328" s="12" t="n">
        <f aca="false">K328/K326</f>
        <v>0.00137477158641199</v>
      </c>
      <c r="M328" s="16" t="n">
        <f aca="false">J328</f>
        <v>0.0568981481481482</v>
      </c>
      <c r="N328" s="24" t="n">
        <f aca="false">$N$4</f>
        <v>1</v>
      </c>
      <c r="O328" s="24" t="n">
        <f aca="false">$O$4</f>
        <v>40</v>
      </c>
      <c r="P328" s="24" t="n">
        <f aca="false">$P$4</f>
        <v>1600</v>
      </c>
      <c r="Q328" s="24" t="n">
        <f aca="false">$Q$4</f>
        <v>64000</v>
      </c>
      <c r="R328" s="25"/>
      <c r="S328" s="26" t="n">
        <f aca="false">M328</f>
        <v>0.0568981481481482</v>
      </c>
      <c r="T328" s="24" t="n">
        <f aca="false">$O$4</f>
        <v>40</v>
      </c>
      <c r="U328" s="24" t="n">
        <f aca="false">$P$4</f>
        <v>1600</v>
      </c>
      <c r="V328" s="24" t="n">
        <f aca="false">$Q$4</f>
        <v>64000</v>
      </c>
      <c r="X328" s="24" t="n">
        <f aca="false">$N$4</f>
        <v>1</v>
      </c>
      <c r="Y328" s="16" t="n">
        <f aca="false">S328</f>
        <v>0.0568981481481482</v>
      </c>
      <c r="Z328" s="24" t="n">
        <f aca="false">$P$4</f>
        <v>1600</v>
      </c>
      <c r="AA328" s="24" t="n">
        <f aca="false">$Q$4</f>
        <v>64000</v>
      </c>
      <c r="AC328" s="24" t="n">
        <f aca="false">$N$4</f>
        <v>1</v>
      </c>
      <c r="AD328" s="24" t="n">
        <f aca="false">$O$4</f>
        <v>40</v>
      </c>
      <c r="AE328" s="16" t="n">
        <f aca="false">Y328</f>
        <v>0.0568981481481482</v>
      </c>
      <c r="AF328" s="24" t="n">
        <f aca="false">$Q$4</f>
        <v>64000</v>
      </c>
      <c r="AH328" s="24" t="n">
        <f aca="false">$N$4</f>
        <v>1</v>
      </c>
      <c r="AI328" s="24" t="n">
        <f aca="false">$O$4</f>
        <v>40</v>
      </c>
      <c r="AJ328" s="24" t="n">
        <f aca="false">$P$4</f>
        <v>1600</v>
      </c>
      <c r="AK328" s="16" t="n">
        <f aca="false">AE328</f>
        <v>0.0568981481481482</v>
      </c>
    </row>
    <row r="329" customFormat="false" ht="14.65" hidden="false" customHeight="false" outlineLevel="0" collapsed="false">
      <c r="I329" s="0" t="str">
        <f aca="false">ADDRESS(I326,4,1)</f>
        <v>$D$56</v>
      </c>
      <c r="J329" s="16" t="n">
        <f aca="true">INDIRECT(I329)</f>
        <v>0.1178125</v>
      </c>
      <c r="K329" s="12" t="n">
        <f aca="false">MDETERM(AC327:AF330)</f>
        <v>98804.9981963791</v>
      </c>
      <c r="L329" s="12" t="n">
        <f aca="false">K329/K326</f>
        <v>1.13470900025441E-006</v>
      </c>
      <c r="M329" s="16" t="n">
        <f aca="false">J329</f>
        <v>0.1178125</v>
      </c>
      <c r="N329" s="24" t="n">
        <f aca="false">$N$5</f>
        <v>1</v>
      </c>
      <c r="O329" s="24" t="n">
        <f aca="false">$O$5</f>
        <v>80</v>
      </c>
      <c r="P329" s="24" t="n">
        <f aca="false">$P$5</f>
        <v>6400</v>
      </c>
      <c r="Q329" s="24" t="n">
        <f aca="false">$Q$5</f>
        <v>512000</v>
      </c>
      <c r="R329" s="25"/>
      <c r="S329" s="26" t="n">
        <f aca="false">M329</f>
        <v>0.1178125</v>
      </c>
      <c r="T329" s="24" t="n">
        <f aca="false">$O$5</f>
        <v>80</v>
      </c>
      <c r="U329" s="24" t="n">
        <f aca="false">$P$5</f>
        <v>6400</v>
      </c>
      <c r="V329" s="24" t="n">
        <f aca="false">$Q$5</f>
        <v>512000</v>
      </c>
      <c r="X329" s="24" t="n">
        <f aca="false">$N$5</f>
        <v>1</v>
      </c>
      <c r="Y329" s="16" t="n">
        <f aca="false">S329</f>
        <v>0.1178125</v>
      </c>
      <c r="Z329" s="24" t="n">
        <f aca="false">$P$5</f>
        <v>6400</v>
      </c>
      <c r="AA329" s="24" t="n">
        <f aca="false">$Q$5</f>
        <v>512000</v>
      </c>
      <c r="AC329" s="24" t="n">
        <f aca="false">$N$5</f>
        <v>1</v>
      </c>
      <c r="AD329" s="24" t="n">
        <f aca="false">$O$5</f>
        <v>80</v>
      </c>
      <c r="AE329" s="16" t="n">
        <f aca="false">Y329</f>
        <v>0.1178125</v>
      </c>
      <c r="AF329" s="24" t="n">
        <f aca="false">$Q$5</f>
        <v>512000</v>
      </c>
      <c r="AH329" s="24" t="n">
        <f aca="false">$N$5</f>
        <v>1</v>
      </c>
      <c r="AI329" s="24" t="n">
        <f aca="false">$O$5</f>
        <v>80</v>
      </c>
      <c r="AJ329" s="24" t="n">
        <f aca="false">$P$5</f>
        <v>6400</v>
      </c>
      <c r="AK329" s="16" t="n">
        <f aca="false">AE329</f>
        <v>0.1178125</v>
      </c>
    </row>
    <row r="330" customFormat="false" ht="14.65" hidden="false" customHeight="false" outlineLevel="0" collapsed="false">
      <c r="I330" s="0" t="str">
        <f aca="false">ADDRESS(I326,5,1)</f>
        <v>$E$56</v>
      </c>
      <c r="J330" s="16" t="n">
        <f aca="true">INDIRECT(I330)</f>
        <v>0.255034722222222</v>
      </c>
      <c r="K330" s="12" t="n">
        <f aca="false">MDETERM(AH327:AK330)</f>
        <v>92.689436111143</v>
      </c>
      <c r="L330" s="12" t="n">
        <f aca="false">K330/K326</f>
        <v>1.06447587980094E-009</v>
      </c>
      <c r="M330" s="16" t="n">
        <f aca="false">J330</f>
        <v>0.255034722222222</v>
      </c>
      <c r="N330" s="24" t="n">
        <f aca="false">$N$6</f>
        <v>1</v>
      </c>
      <c r="O330" s="31" t="n">
        <f aca="false">$O$6</f>
        <v>160.9</v>
      </c>
      <c r="P330" s="24" t="n">
        <f aca="false">$P$6</f>
        <v>25888.81</v>
      </c>
      <c r="Q330" s="24" t="n">
        <f aca="false">$Q$6</f>
        <v>4165509.529</v>
      </c>
      <c r="R330" s="25"/>
      <c r="S330" s="26" t="n">
        <f aca="false">M330</f>
        <v>0.255034722222222</v>
      </c>
      <c r="T330" s="31" t="n">
        <f aca="false">$O$6</f>
        <v>160.9</v>
      </c>
      <c r="U330" s="24" t="n">
        <f aca="false">$P$6</f>
        <v>25888.81</v>
      </c>
      <c r="V330" s="24" t="n">
        <f aca="false">$Q$6</f>
        <v>4165509.529</v>
      </c>
      <c r="X330" s="24" t="n">
        <f aca="false">$N$6</f>
        <v>1</v>
      </c>
      <c r="Y330" s="16" t="n">
        <f aca="false">S330</f>
        <v>0.255034722222222</v>
      </c>
      <c r="Z330" s="24" t="n">
        <f aca="false">$P$6</f>
        <v>25888.81</v>
      </c>
      <c r="AA330" s="24" t="n">
        <f aca="false">$Q$6</f>
        <v>4165509.529</v>
      </c>
      <c r="AC330" s="24" t="n">
        <f aca="false">$N$6</f>
        <v>1</v>
      </c>
      <c r="AD330" s="31" t="n">
        <f aca="false">$O$6</f>
        <v>160.9</v>
      </c>
      <c r="AE330" s="16" t="n">
        <f aca="false">Y330</f>
        <v>0.255034722222222</v>
      </c>
      <c r="AF330" s="24" t="n">
        <f aca="false">$Q$6</f>
        <v>4165509.529</v>
      </c>
      <c r="AH330" s="24" t="n">
        <f aca="false">$N$6</f>
        <v>1</v>
      </c>
      <c r="AI330" s="31" t="n">
        <f aca="false">$O$6</f>
        <v>160.9</v>
      </c>
      <c r="AJ330" s="24" t="n">
        <f aca="false">$P$6</f>
        <v>25888.81</v>
      </c>
      <c r="AK330" s="16" t="n">
        <f aca="false">AE330</f>
        <v>0.255034722222222</v>
      </c>
    </row>
    <row r="332" customFormat="false" ht="14.65" hidden="false" customHeight="false" outlineLevel="0" collapsed="false">
      <c r="I332" s="12" t="n">
        <f aca="false">I326+1</f>
        <v>57</v>
      </c>
      <c r="J332" s="10" t="n">
        <f aca="false">L333+$F$1*L334+L335*$F$1*$F$1+L336*$F$1*$F$1*$F$1</f>
        <v>0.119922155395323</v>
      </c>
      <c r="K332" s="12" t="n">
        <f aca="false">MDETERM(N333:Q336)</f>
        <v>87075186831.3602</v>
      </c>
      <c r="N332" s="24" t="s">
        <v>6</v>
      </c>
      <c r="O332" s="24" t="s">
        <v>7</v>
      </c>
      <c r="P332" s="24" t="s">
        <v>8</v>
      </c>
      <c r="Q332" s="24" t="s">
        <v>9</v>
      </c>
      <c r="R332" s="25"/>
    </row>
    <row r="333" customFormat="false" ht="14.65" hidden="false" customHeight="false" outlineLevel="0" collapsed="false">
      <c r="I333" s="0" t="str">
        <f aca="false">ADDRESS(I332,2,1)</f>
        <v>$B$57</v>
      </c>
      <c r="J333" s="16" t="n">
        <f aca="true">INDIRECT(I333)</f>
        <v>0.0225347222222222</v>
      </c>
      <c r="K333" s="12" t="n">
        <f aca="false">MDETERM(S333:V336)</f>
        <v>530254.658858428</v>
      </c>
      <c r="L333" s="12" t="n">
        <f aca="false">K333/K332</f>
        <v>6.08961838790401E-006</v>
      </c>
      <c r="M333" s="16" t="n">
        <f aca="false">J333</f>
        <v>0.0225347222222222</v>
      </c>
      <c r="N333" s="24" t="n">
        <f aca="false">$N$3</f>
        <v>1</v>
      </c>
      <c r="O333" s="24" t="n">
        <f aca="false">$O$3</f>
        <v>16</v>
      </c>
      <c r="P333" s="24" t="n">
        <f aca="false">$P$3</f>
        <v>256</v>
      </c>
      <c r="Q333" s="24" t="n">
        <f aca="false">$Q$3</f>
        <v>4096</v>
      </c>
      <c r="R333" s="25"/>
      <c r="S333" s="26" t="n">
        <f aca="false">M333</f>
        <v>0.0225347222222222</v>
      </c>
      <c r="T333" s="24" t="n">
        <f aca="false">$O$3</f>
        <v>16</v>
      </c>
      <c r="U333" s="24" t="n">
        <f aca="false">$P$3</f>
        <v>256</v>
      </c>
      <c r="V333" s="24" t="n">
        <f aca="false">$Q$3</f>
        <v>4096</v>
      </c>
      <c r="X333" s="24" t="n">
        <f aca="false">$N$3</f>
        <v>1</v>
      </c>
      <c r="Y333" s="16" t="n">
        <f aca="false">S333</f>
        <v>0.0225347222222222</v>
      </c>
      <c r="Z333" s="24" t="n">
        <f aca="false">$P$3</f>
        <v>256</v>
      </c>
      <c r="AA333" s="24" t="n">
        <f aca="false">$Q$3</f>
        <v>4096</v>
      </c>
      <c r="AC333" s="24" t="n">
        <f aca="false">$N$3</f>
        <v>1</v>
      </c>
      <c r="AD333" s="24" t="n">
        <f aca="false">$O$3</f>
        <v>16</v>
      </c>
      <c r="AE333" s="16" t="n">
        <f aca="false">Y333</f>
        <v>0.0225347222222222</v>
      </c>
      <c r="AF333" s="24" t="n">
        <f aca="false">$Q$3</f>
        <v>4096</v>
      </c>
      <c r="AH333" s="24" t="n">
        <f aca="false">$N$3</f>
        <v>1</v>
      </c>
      <c r="AI333" s="24" t="n">
        <f aca="false">$O$3</f>
        <v>16</v>
      </c>
      <c r="AJ333" s="24" t="n">
        <f aca="false">$P$3</f>
        <v>256</v>
      </c>
      <c r="AK333" s="16" t="n">
        <f aca="false">AE333</f>
        <v>0.0225347222222222</v>
      </c>
    </row>
    <row r="334" customFormat="false" ht="14.65" hidden="false" customHeight="false" outlineLevel="0" collapsed="false">
      <c r="I334" s="0" t="str">
        <f aca="false">ADDRESS(I332,3,1)</f>
        <v>$C$57</v>
      </c>
      <c r="J334" s="16" t="n">
        <f aca="true">INDIRECT(I334)</f>
        <v>0.0575</v>
      </c>
      <c r="K334" s="12" t="n">
        <f aca="false">MDETERM(X333:AA336)</f>
        <v>120972917.805074</v>
      </c>
      <c r="L334" s="12" t="n">
        <f aca="false">K334/K332</f>
        <v>0.00138929265853157</v>
      </c>
      <c r="M334" s="16" t="n">
        <f aca="false">J334</f>
        <v>0.0575</v>
      </c>
      <c r="N334" s="24" t="n">
        <f aca="false">$N$4</f>
        <v>1</v>
      </c>
      <c r="O334" s="24" t="n">
        <f aca="false">$O$4</f>
        <v>40</v>
      </c>
      <c r="P334" s="24" t="n">
        <f aca="false">$P$4</f>
        <v>1600</v>
      </c>
      <c r="Q334" s="24" t="n">
        <f aca="false">$Q$4</f>
        <v>64000</v>
      </c>
      <c r="R334" s="25"/>
      <c r="S334" s="26" t="n">
        <f aca="false">M334</f>
        <v>0.0575</v>
      </c>
      <c r="T334" s="24" t="n">
        <f aca="false">$O$4</f>
        <v>40</v>
      </c>
      <c r="U334" s="24" t="n">
        <f aca="false">$P$4</f>
        <v>1600</v>
      </c>
      <c r="V334" s="24" t="n">
        <f aca="false">$Q$4</f>
        <v>64000</v>
      </c>
      <c r="X334" s="24" t="n">
        <f aca="false">$N$4</f>
        <v>1</v>
      </c>
      <c r="Y334" s="16" t="n">
        <f aca="false">S334</f>
        <v>0.0575</v>
      </c>
      <c r="Z334" s="24" t="n">
        <f aca="false">$P$4</f>
        <v>1600</v>
      </c>
      <c r="AA334" s="24" t="n">
        <f aca="false">$Q$4</f>
        <v>64000</v>
      </c>
      <c r="AC334" s="24" t="n">
        <f aca="false">$N$4</f>
        <v>1</v>
      </c>
      <c r="AD334" s="24" t="n">
        <f aca="false">$O$4</f>
        <v>40</v>
      </c>
      <c r="AE334" s="16" t="n">
        <f aca="false">Y334</f>
        <v>0.0575</v>
      </c>
      <c r="AF334" s="24" t="n">
        <f aca="false">$Q$4</f>
        <v>64000</v>
      </c>
      <c r="AH334" s="24" t="n">
        <f aca="false">$N$4</f>
        <v>1</v>
      </c>
      <c r="AI334" s="24" t="n">
        <f aca="false">$O$4</f>
        <v>40</v>
      </c>
      <c r="AJ334" s="24" t="n">
        <f aca="false">$P$4</f>
        <v>1600</v>
      </c>
      <c r="AK334" s="16" t="n">
        <f aca="false">AE334</f>
        <v>0.0575</v>
      </c>
    </row>
    <row r="335" customFormat="false" ht="14.65" hidden="false" customHeight="false" outlineLevel="0" collapsed="false">
      <c r="I335" s="0" t="str">
        <f aca="false">ADDRESS(I332,4,1)</f>
        <v>$D$57</v>
      </c>
      <c r="J335" s="16" t="n">
        <f aca="true">INDIRECT(I335)</f>
        <v>0.119155092592593</v>
      </c>
      <c r="K335" s="12" t="n">
        <f aca="false">MDETERM(AC333:AF336)</f>
        <v>100300.302685594</v>
      </c>
      <c r="L335" s="12" t="n">
        <f aca="false">K335/K332</f>
        <v>1.1518815673614E-006</v>
      </c>
      <c r="M335" s="16" t="n">
        <f aca="false">J335</f>
        <v>0.119155092592593</v>
      </c>
      <c r="N335" s="24" t="n">
        <f aca="false">$N$5</f>
        <v>1</v>
      </c>
      <c r="O335" s="24" t="n">
        <f aca="false">$O$5</f>
        <v>80</v>
      </c>
      <c r="P335" s="24" t="n">
        <f aca="false">$P$5</f>
        <v>6400</v>
      </c>
      <c r="Q335" s="24" t="n">
        <f aca="false">$Q$5</f>
        <v>512000</v>
      </c>
      <c r="R335" s="25"/>
      <c r="S335" s="26" t="n">
        <f aca="false">M335</f>
        <v>0.119155092592593</v>
      </c>
      <c r="T335" s="24" t="n">
        <f aca="false">$O$5</f>
        <v>80</v>
      </c>
      <c r="U335" s="24" t="n">
        <f aca="false">$P$5</f>
        <v>6400</v>
      </c>
      <c r="V335" s="24" t="n">
        <f aca="false">$Q$5</f>
        <v>512000</v>
      </c>
      <c r="X335" s="24" t="n">
        <f aca="false">$N$5</f>
        <v>1</v>
      </c>
      <c r="Y335" s="16" t="n">
        <f aca="false">S335</f>
        <v>0.119155092592593</v>
      </c>
      <c r="Z335" s="24" t="n">
        <f aca="false">$P$5</f>
        <v>6400</v>
      </c>
      <c r="AA335" s="24" t="n">
        <f aca="false">$Q$5</f>
        <v>512000</v>
      </c>
      <c r="AC335" s="24" t="n">
        <f aca="false">$N$5</f>
        <v>1</v>
      </c>
      <c r="AD335" s="24" t="n">
        <f aca="false">$O$5</f>
        <v>80</v>
      </c>
      <c r="AE335" s="16" t="n">
        <f aca="false">Y335</f>
        <v>0.119155092592593</v>
      </c>
      <c r="AF335" s="24" t="n">
        <f aca="false">$Q$5</f>
        <v>512000</v>
      </c>
      <c r="AH335" s="24" t="n">
        <f aca="false">$N$5</f>
        <v>1</v>
      </c>
      <c r="AI335" s="24" t="n">
        <f aca="false">$O$5</f>
        <v>80</v>
      </c>
      <c r="AJ335" s="24" t="n">
        <f aca="false">$P$5</f>
        <v>6400</v>
      </c>
      <c r="AK335" s="16" t="n">
        <f aca="false">AE335</f>
        <v>0.119155092592593</v>
      </c>
    </row>
    <row r="336" customFormat="false" ht="14.65" hidden="false" customHeight="false" outlineLevel="0" collapsed="false">
      <c r="I336" s="0" t="str">
        <f aca="false">ADDRESS(I332,5,1)</f>
        <v>$E$57</v>
      </c>
      <c r="J336" s="16" t="n">
        <f aca="true">INDIRECT(I336)</f>
        <v>0.258518518518518</v>
      </c>
      <c r="K336" s="12" t="n">
        <f aca="false">MDETERM(AH333:AK336)</f>
        <v>107.746744444254</v>
      </c>
      <c r="L336" s="12" t="n">
        <f aca="false">K336/K332</f>
        <v>1.23739894641775E-009</v>
      </c>
      <c r="M336" s="16" t="n">
        <f aca="false">J336</f>
        <v>0.258518518518518</v>
      </c>
      <c r="N336" s="24" t="n">
        <f aca="false">$N$6</f>
        <v>1</v>
      </c>
      <c r="O336" s="31" t="n">
        <f aca="false">$O$6</f>
        <v>160.9</v>
      </c>
      <c r="P336" s="24" t="n">
        <f aca="false">$P$6</f>
        <v>25888.81</v>
      </c>
      <c r="Q336" s="24" t="n">
        <f aca="false">$Q$6</f>
        <v>4165509.529</v>
      </c>
      <c r="R336" s="25"/>
      <c r="S336" s="26" t="n">
        <f aca="false">M336</f>
        <v>0.258518518518518</v>
      </c>
      <c r="T336" s="31" t="n">
        <f aca="false">$O$6</f>
        <v>160.9</v>
      </c>
      <c r="U336" s="24" t="n">
        <f aca="false">$P$6</f>
        <v>25888.81</v>
      </c>
      <c r="V336" s="24" t="n">
        <f aca="false">$Q$6</f>
        <v>4165509.529</v>
      </c>
      <c r="X336" s="24" t="n">
        <f aca="false">$N$6</f>
        <v>1</v>
      </c>
      <c r="Y336" s="16" t="n">
        <f aca="false">S336</f>
        <v>0.258518518518518</v>
      </c>
      <c r="Z336" s="24" t="n">
        <f aca="false">$P$6</f>
        <v>25888.81</v>
      </c>
      <c r="AA336" s="24" t="n">
        <f aca="false">$Q$6</f>
        <v>4165509.529</v>
      </c>
      <c r="AC336" s="24" t="n">
        <f aca="false">$N$6</f>
        <v>1</v>
      </c>
      <c r="AD336" s="31" t="n">
        <f aca="false">$O$6</f>
        <v>160.9</v>
      </c>
      <c r="AE336" s="16" t="n">
        <f aca="false">Y336</f>
        <v>0.258518518518518</v>
      </c>
      <c r="AF336" s="24" t="n">
        <f aca="false">$Q$6</f>
        <v>4165509.529</v>
      </c>
      <c r="AH336" s="24" t="n">
        <f aca="false">$N$6</f>
        <v>1</v>
      </c>
      <c r="AI336" s="31" t="n">
        <f aca="false">$O$6</f>
        <v>160.9</v>
      </c>
      <c r="AJ336" s="24" t="n">
        <f aca="false">$P$6</f>
        <v>25888.81</v>
      </c>
      <c r="AK336" s="16" t="n">
        <f aca="false">AE336</f>
        <v>0.258518518518518</v>
      </c>
    </row>
    <row r="338" customFormat="false" ht="14.65" hidden="false" customHeight="false" outlineLevel="0" collapsed="false">
      <c r="I338" s="12" t="n">
        <f aca="false">I332+1</f>
        <v>58</v>
      </c>
      <c r="J338" s="10" t="n">
        <f aca="false">L339+$F$1*L340+L341*$F$1*$F$1+L342*$F$1*$F$1*$F$1</f>
        <v>0.121356270272692</v>
      </c>
      <c r="K338" s="12" t="n">
        <f aca="false">MDETERM(N339:Q342)</f>
        <v>87075186831.3602</v>
      </c>
      <c r="N338" s="24" t="s">
        <v>6</v>
      </c>
      <c r="O338" s="24" t="s">
        <v>7</v>
      </c>
      <c r="P338" s="24" t="s">
        <v>8</v>
      </c>
      <c r="Q338" s="24" t="s">
        <v>9</v>
      </c>
      <c r="R338" s="25"/>
    </row>
    <row r="339" customFormat="false" ht="14.65" hidden="false" customHeight="false" outlineLevel="0" collapsed="false">
      <c r="I339" s="0" t="str">
        <f aca="false">ADDRESS(I338,2,1)</f>
        <v>$B$58</v>
      </c>
      <c r="J339" s="16" t="n">
        <f aca="true">INDIRECT(I339)</f>
        <v>0.0227662037037037</v>
      </c>
      <c r="K339" s="12" t="n">
        <f aca="false">MDETERM(S339:V342)</f>
        <v>-1141314.04390226</v>
      </c>
      <c r="L339" s="12" t="n">
        <f aca="false">K339/K338</f>
        <v>-1.31072247494876E-005</v>
      </c>
      <c r="M339" s="16" t="n">
        <f aca="false">J339</f>
        <v>0.0227662037037037</v>
      </c>
      <c r="N339" s="24" t="n">
        <f aca="false">$N$3</f>
        <v>1</v>
      </c>
      <c r="O339" s="24" t="n">
        <f aca="false">$O$3</f>
        <v>16</v>
      </c>
      <c r="P339" s="24" t="n">
        <f aca="false">$P$3</f>
        <v>256</v>
      </c>
      <c r="Q339" s="24" t="n">
        <f aca="false">$Q$3</f>
        <v>4096</v>
      </c>
      <c r="R339" s="25"/>
      <c r="S339" s="26" t="n">
        <f aca="false">M339</f>
        <v>0.0227662037037037</v>
      </c>
      <c r="T339" s="24" t="n">
        <f aca="false">$O$3</f>
        <v>16</v>
      </c>
      <c r="U339" s="24" t="n">
        <f aca="false">$P$3</f>
        <v>256</v>
      </c>
      <c r="V339" s="24" t="n">
        <f aca="false">$Q$3</f>
        <v>4096</v>
      </c>
      <c r="X339" s="24" t="n">
        <f aca="false">$N$3</f>
        <v>1</v>
      </c>
      <c r="Y339" s="16" t="n">
        <f aca="false">S339</f>
        <v>0.0227662037037037</v>
      </c>
      <c r="Z339" s="24" t="n">
        <f aca="false">$P$3</f>
        <v>256</v>
      </c>
      <c r="AA339" s="24" t="n">
        <f aca="false">$Q$3</f>
        <v>4096</v>
      </c>
      <c r="AC339" s="24" t="n">
        <f aca="false">$N$3</f>
        <v>1</v>
      </c>
      <c r="AD339" s="24" t="n">
        <f aca="false">$O$3</f>
        <v>16</v>
      </c>
      <c r="AE339" s="16" t="n">
        <f aca="false">Y339</f>
        <v>0.0227662037037037</v>
      </c>
      <c r="AF339" s="24" t="n">
        <f aca="false">$Q$3</f>
        <v>4096</v>
      </c>
      <c r="AH339" s="24" t="n">
        <f aca="false">$N$3</f>
        <v>1</v>
      </c>
      <c r="AI339" s="24" t="n">
        <f aca="false">$O$3</f>
        <v>16</v>
      </c>
      <c r="AJ339" s="24" t="n">
        <f aca="false">$P$3</f>
        <v>256</v>
      </c>
      <c r="AK339" s="16" t="n">
        <f aca="false">AE339</f>
        <v>0.0227662037037037</v>
      </c>
    </row>
    <row r="340" customFormat="false" ht="14.65" hidden="false" customHeight="false" outlineLevel="0" collapsed="false">
      <c r="I340" s="0" t="str">
        <f aca="false">ADDRESS(I338,3,1)</f>
        <v>$C$58</v>
      </c>
      <c r="J340" s="16" t="n">
        <f aca="true">INDIRECT(I340)</f>
        <v>0.0581365740740741</v>
      </c>
      <c r="K340" s="12" t="n">
        <f aca="false">MDETERM(X339:AA342)</f>
        <v>122304310.57181</v>
      </c>
      <c r="L340" s="12" t="n">
        <f aca="false">K340/K338</f>
        <v>0.0014045828096663</v>
      </c>
      <c r="M340" s="16" t="n">
        <f aca="false">J340</f>
        <v>0.0581365740740741</v>
      </c>
      <c r="N340" s="24" t="n">
        <f aca="false">$N$4</f>
        <v>1</v>
      </c>
      <c r="O340" s="24" t="n">
        <f aca="false">$O$4</f>
        <v>40</v>
      </c>
      <c r="P340" s="24" t="n">
        <f aca="false">$P$4</f>
        <v>1600</v>
      </c>
      <c r="Q340" s="24" t="n">
        <f aca="false">$Q$4</f>
        <v>64000</v>
      </c>
      <c r="R340" s="25"/>
      <c r="S340" s="26" t="n">
        <f aca="false">M340</f>
        <v>0.0581365740740741</v>
      </c>
      <c r="T340" s="24" t="n">
        <f aca="false">$O$4</f>
        <v>40</v>
      </c>
      <c r="U340" s="24" t="n">
        <f aca="false">$P$4</f>
        <v>1600</v>
      </c>
      <c r="V340" s="24" t="n">
        <f aca="false">$Q$4</f>
        <v>64000</v>
      </c>
      <c r="X340" s="24" t="n">
        <f aca="false">$N$4</f>
        <v>1</v>
      </c>
      <c r="Y340" s="16" t="n">
        <f aca="false">S340</f>
        <v>0.0581365740740741</v>
      </c>
      <c r="Z340" s="24" t="n">
        <f aca="false">$P$4</f>
        <v>1600</v>
      </c>
      <c r="AA340" s="24" t="n">
        <f aca="false">$Q$4</f>
        <v>64000</v>
      </c>
      <c r="AC340" s="24" t="n">
        <f aca="false">$N$4</f>
        <v>1</v>
      </c>
      <c r="AD340" s="24" t="n">
        <f aca="false">$O$4</f>
        <v>40</v>
      </c>
      <c r="AE340" s="16" t="n">
        <f aca="false">Y340</f>
        <v>0.0581365740740741</v>
      </c>
      <c r="AF340" s="24" t="n">
        <f aca="false">$Q$4</f>
        <v>64000</v>
      </c>
      <c r="AH340" s="24" t="n">
        <f aca="false">$N$4</f>
        <v>1</v>
      </c>
      <c r="AI340" s="24" t="n">
        <f aca="false">$O$4</f>
        <v>40</v>
      </c>
      <c r="AJ340" s="24" t="n">
        <f aca="false">$P$4</f>
        <v>1600</v>
      </c>
      <c r="AK340" s="16" t="n">
        <f aca="false">AE340</f>
        <v>0.0581365740740741</v>
      </c>
    </row>
    <row r="341" customFormat="false" ht="14.65" hidden="false" customHeight="false" outlineLevel="0" collapsed="false">
      <c r="I341" s="0" t="str">
        <f aca="false">ADDRESS(I338,4,1)</f>
        <v>$D$58</v>
      </c>
      <c r="J341" s="16" t="n">
        <f aca="true">INDIRECT(I341)</f>
        <v>0.120578703703704</v>
      </c>
      <c r="K341" s="12" t="n">
        <f aca="false">MDETERM(AC339:AF342)</f>
        <v>102119.672198633</v>
      </c>
      <c r="L341" s="12" t="n">
        <f aca="false">K341/K338</f>
        <v>1.17277580347211E-006</v>
      </c>
      <c r="M341" s="16" t="n">
        <f aca="false">J341</f>
        <v>0.120578703703704</v>
      </c>
      <c r="N341" s="24" t="n">
        <f aca="false">$N$5</f>
        <v>1</v>
      </c>
      <c r="O341" s="24" t="n">
        <f aca="false">$O$5</f>
        <v>80</v>
      </c>
      <c r="P341" s="24" t="n">
        <f aca="false">$P$5</f>
        <v>6400</v>
      </c>
      <c r="Q341" s="24" t="n">
        <f aca="false">$Q$5</f>
        <v>512000</v>
      </c>
      <c r="R341" s="25"/>
      <c r="S341" s="26" t="n">
        <f aca="false">M341</f>
        <v>0.120578703703704</v>
      </c>
      <c r="T341" s="24" t="n">
        <f aca="false">$O$5</f>
        <v>80</v>
      </c>
      <c r="U341" s="24" t="n">
        <f aca="false">$P$5</f>
        <v>6400</v>
      </c>
      <c r="V341" s="24" t="n">
        <f aca="false">$Q$5</f>
        <v>512000</v>
      </c>
      <c r="X341" s="24" t="n">
        <f aca="false">$N$5</f>
        <v>1</v>
      </c>
      <c r="Y341" s="16" t="n">
        <f aca="false">S341</f>
        <v>0.120578703703704</v>
      </c>
      <c r="Z341" s="24" t="n">
        <f aca="false">$P$5</f>
        <v>6400</v>
      </c>
      <c r="AA341" s="24" t="n">
        <f aca="false">$Q$5</f>
        <v>512000</v>
      </c>
      <c r="AC341" s="24" t="n">
        <f aca="false">$N$5</f>
        <v>1</v>
      </c>
      <c r="AD341" s="24" t="n">
        <f aca="false">$O$5</f>
        <v>80</v>
      </c>
      <c r="AE341" s="16" t="n">
        <f aca="false">Y341</f>
        <v>0.120578703703704</v>
      </c>
      <c r="AF341" s="24" t="n">
        <f aca="false">$Q$5</f>
        <v>512000</v>
      </c>
      <c r="AH341" s="24" t="n">
        <f aca="false">$N$5</f>
        <v>1</v>
      </c>
      <c r="AI341" s="24" t="n">
        <f aca="false">$O$5</f>
        <v>80</v>
      </c>
      <c r="AJ341" s="24" t="n">
        <f aca="false">$P$5</f>
        <v>6400</v>
      </c>
      <c r="AK341" s="16" t="n">
        <f aca="false">AE341</f>
        <v>0.120578703703704</v>
      </c>
    </row>
    <row r="342" customFormat="false" ht="14.65" hidden="false" customHeight="false" outlineLevel="0" collapsed="false">
      <c r="I342" s="0" t="str">
        <f aca="false">ADDRESS(I338,5,1)</f>
        <v>$E$58</v>
      </c>
      <c r="J342" s="16" t="n">
        <f aca="true">INDIRECT(I342)</f>
        <v>0.262199074074074</v>
      </c>
      <c r="K342" s="12" t="n">
        <f aca="false">MDETERM(AH339:AK342)</f>
        <v>122.351013888782</v>
      </c>
      <c r="L342" s="12" t="n">
        <f aca="false">K342/K338</f>
        <v>1.40511916587376E-009</v>
      </c>
      <c r="M342" s="16" t="n">
        <f aca="false">J342</f>
        <v>0.262199074074074</v>
      </c>
      <c r="N342" s="24" t="n">
        <f aca="false">$N$6</f>
        <v>1</v>
      </c>
      <c r="O342" s="31" t="n">
        <f aca="false">$O$6</f>
        <v>160.9</v>
      </c>
      <c r="P342" s="24" t="n">
        <f aca="false">$P$6</f>
        <v>25888.81</v>
      </c>
      <c r="Q342" s="24" t="n">
        <f aca="false">$Q$6</f>
        <v>4165509.529</v>
      </c>
      <c r="R342" s="25"/>
      <c r="S342" s="26" t="n">
        <f aca="false">M342</f>
        <v>0.262199074074074</v>
      </c>
      <c r="T342" s="31" t="n">
        <f aca="false">$O$6</f>
        <v>160.9</v>
      </c>
      <c r="U342" s="24" t="n">
        <f aca="false">$P$6</f>
        <v>25888.81</v>
      </c>
      <c r="V342" s="24" t="n">
        <f aca="false">$Q$6</f>
        <v>4165509.529</v>
      </c>
      <c r="X342" s="24" t="n">
        <f aca="false">$N$6</f>
        <v>1</v>
      </c>
      <c r="Y342" s="16" t="n">
        <f aca="false">S342</f>
        <v>0.262199074074074</v>
      </c>
      <c r="Z342" s="24" t="n">
        <f aca="false">$P$6</f>
        <v>25888.81</v>
      </c>
      <c r="AA342" s="24" t="n">
        <f aca="false">$Q$6</f>
        <v>4165509.529</v>
      </c>
      <c r="AC342" s="24" t="n">
        <f aca="false">$N$6</f>
        <v>1</v>
      </c>
      <c r="AD342" s="31" t="n">
        <f aca="false">$O$6</f>
        <v>160.9</v>
      </c>
      <c r="AE342" s="16" t="n">
        <f aca="false">Y342</f>
        <v>0.262199074074074</v>
      </c>
      <c r="AF342" s="24" t="n">
        <f aca="false">$Q$6</f>
        <v>4165509.529</v>
      </c>
      <c r="AH342" s="24" t="n">
        <f aca="false">$N$6</f>
        <v>1</v>
      </c>
      <c r="AI342" s="31" t="n">
        <f aca="false">$O$6</f>
        <v>160.9</v>
      </c>
      <c r="AJ342" s="24" t="n">
        <f aca="false">$P$6</f>
        <v>25888.81</v>
      </c>
      <c r="AK342" s="16" t="n">
        <f aca="false">AE342</f>
        <v>0.262199074074074</v>
      </c>
    </row>
    <row r="344" customFormat="false" ht="14.65" hidden="false" customHeight="false" outlineLevel="0" collapsed="false">
      <c r="I344" s="12" t="n">
        <f aca="false">I338+1</f>
        <v>59</v>
      </c>
      <c r="J344" s="10" t="n">
        <f aca="false">L345+$F$1*L346+L347*$F$1*$F$1+L348*$F$1*$F$1*$F$1</f>
        <v>0.122860640641736</v>
      </c>
      <c r="K344" s="12" t="n">
        <f aca="false">MDETERM(N345:Q348)</f>
        <v>87075186831.3602</v>
      </c>
      <c r="N344" s="24" t="s">
        <v>6</v>
      </c>
      <c r="O344" s="24" t="s">
        <v>7</v>
      </c>
      <c r="P344" s="24" t="s">
        <v>8</v>
      </c>
      <c r="Q344" s="24" t="s">
        <v>9</v>
      </c>
      <c r="R344" s="25"/>
    </row>
    <row r="345" customFormat="false" ht="14.65" hidden="false" customHeight="false" outlineLevel="0" collapsed="false">
      <c r="I345" s="0" t="str">
        <f aca="false">ADDRESS(I344,2,1)</f>
        <v>$B$59</v>
      </c>
      <c r="J345" s="16" t="n">
        <f aca="true">INDIRECT(I345)</f>
        <v>0.0230208333333333</v>
      </c>
      <c r="K345" s="12" t="n">
        <f aca="false">MDETERM(S345:V348)</f>
        <v>551804.120515661</v>
      </c>
      <c r="L345" s="12" t="n">
        <f aca="false">K345/K344</f>
        <v>6.33709947225664E-006</v>
      </c>
      <c r="M345" s="16" t="n">
        <f aca="false">J345</f>
        <v>0.0230208333333333</v>
      </c>
      <c r="N345" s="24" t="n">
        <f aca="false">$N$3</f>
        <v>1</v>
      </c>
      <c r="O345" s="24" t="n">
        <f aca="false">$O$3</f>
        <v>16</v>
      </c>
      <c r="P345" s="24" t="n">
        <f aca="false">$P$3</f>
        <v>256</v>
      </c>
      <c r="Q345" s="24" t="n">
        <f aca="false">$Q$3</f>
        <v>4096</v>
      </c>
      <c r="R345" s="25"/>
      <c r="S345" s="26" t="n">
        <f aca="false">M345</f>
        <v>0.0230208333333333</v>
      </c>
      <c r="T345" s="24" t="n">
        <f aca="false">$O$3</f>
        <v>16</v>
      </c>
      <c r="U345" s="24" t="n">
        <f aca="false">$P$3</f>
        <v>256</v>
      </c>
      <c r="V345" s="24" t="n">
        <f aca="false">$Q$3</f>
        <v>4096</v>
      </c>
      <c r="X345" s="24" t="n">
        <f aca="false">$N$3</f>
        <v>1</v>
      </c>
      <c r="Y345" s="16" t="n">
        <f aca="false">S345</f>
        <v>0.0230208333333333</v>
      </c>
      <c r="Z345" s="24" t="n">
        <f aca="false">$P$3</f>
        <v>256</v>
      </c>
      <c r="AA345" s="24" t="n">
        <f aca="false">$Q$3</f>
        <v>4096</v>
      </c>
      <c r="AC345" s="24" t="n">
        <f aca="false">$N$3</f>
        <v>1</v>
      </c>
      <c r="AD345" s="24" t="n">
        <f aca="false">$O$3</f>
        <v>16</v>
      </c>
      <c r="AE345" s="16" t="n">
        <f aca="false">Y345</f>
        <v>0.0230208333333333</v>
      </c>
      <c r="AF345" s="24" t="n">
        <f aca="false">$Q$3</f>
        <v>4096</v>
      </c>
      <c r="AH345" s="24" t="n">
        <f aca="false">$N$3</f>
        <v>1</v>
      </c>
      <c r="AI345" s="24" t="n">
        <f aca="false">$O$3</f>
        <v>16</v>
      </c>
      <c r="AJ345" s="24" t="n">
        <f aca="false">$P$3</f>
        <v>256</v>
      </c>
      <c r="AK345" s="16" t="n">
        <f aca="false">AE345</f>
        <v>0.0230208333333333</v>
      </c>
    </row>
    <row r="346" customFormat="false" ht="14.65" hidden="false" customHeight="false" outlineLevel="0" collapsed="false">
      <c r="I346" s="0" t="str">
        <f aca="false">ADDRESS(I344,3,1)</f>
        <v>$C$59</v>
      </c>
      <c r="J346" s="16" t="n">
        <f aca="true">INDIRECT(I346)</f>
        <v>0.0587962962962963</v>
      </c>
      <c r="K346" s="12" t="n">
        <f aca="false">MDETERM(X345:AA348)</f>
        <v>123513395.267588</v>
      </c>
      <c r="L346" s="12" t="n">
        <f aca="false">K346/K344</f>
        <v>0.00141846833480585</v>
      </c>
      <c r="M346" s="16" t="n">
        <f aca="false">J346</f>
        <v>0.0587962962962963</v>
      </c>
      <c r="N346" s="24" t="n">
        <f aca="false">$N$4</f>
        <v>1</v>
      </c>
      <c r="O346" s="24" t="n">
        <f aca="false">$O$4</f>
        <v>40</v>
      </c>
      <c r="P346" s="24" t="n">
        <f aca="false">$P$4</f>
        <v>1600</v>
      </c>
      <c r="Q346" s="24" t="n">
        <f aca="false">$Q$4</f>
        <v>64000</v>
      </c>
      <c r="R346" s="25"/>
      <c r="S346" s="26" t="n">
        <f aca="false">M346</f>
        <v>0.0587962962962963</v>
      </c>
      <c r="T346" s="24" t="n">
        <f aca="false">$O$4</f>
        <v>40</v>
      </c>
      <c r="U346" s="24" t="n">
        <f aca="false">$P$4</f>
        <v>1600</v>
      </c>
      <c r="V346" s="24" t="n">
        <f aca="false">$Q$4</f>
        <v>64000</v>
      </c>
      <c r="X346" s="24" t="n">
        <f aca="false">$N$4</f>
        <v>1</v>
      </c>
      <c r="Y346" s="16" t="n">
        <f aca="false">S346</f>
        <v>0.0587962962962963</v>
      </c>
      <c r="Z346" s="24" t="n">
        <f aca="false">$P$4</f>
        <v>1600</v>
      </c>
      <c r="AA346" s="24" t="n">
        <f aca="false">$Q$4</f>
        <v>64000</v>
      </c>
      <c r="AC346" s="24" t="n">
        <f aca="false">$N$4</f>
        <v>1</v>
      </c>
      <c r="AD346" s="24" t="n">
        <f aca="false">$O$4</f>
        <v>40</v>
      </c>
      <c r="AE346" s="16" t="n">
        <f aca="false">Y346</f>
        <v>0.0587962962962963</v>
      </c>
      <c r="AF346" s="24" t="n">
        <f aca="false">$Q$4</f>
        <v>64000</v>
      </c>
      <c r="AH346" s="24" t="n">
        <f aca="false">$N$4</f>
        <v>1</v>
      </c>
      <c r="AI346" s="24" t="n">
        <f aca="false">$O$4</f>
        <v>40</v>
      </c>
      <c r="AJ346" s="24" t="n">
        <f aca="false">$P$4</f>
        <v>1600</v>
      </c>
      <c r="AK346" s="16" t="n">
        <f aca="false">AE346</f>
        <v>0.0587962962962963</v>
      </c>
    </row>
    <row r="347" customFormat="false" ht="14.65" hidden="false" customHeight="false" outlineLevel="0" collapsed="false">
      <c r="I347" s="0" t="str">
        <f aca="false">ADDRESS(I344,4,1)</f>
        <v>$D$59</v>
      </c>
      <c r="J347" s="16" t="n">
        <f aca="true">INDIRECT(I347)</f>
        <v>0.122071759259259</v>
      </c>
      <c r="K347" s="12" t="n">
        <f aca="false">MDETERM(AC345:AF348)</f>
        <v>106420.178521641</v>
      </c>
      <c r="L347" s="12" t="n">
        <f aca="false">K347/K344</f>
        <v>1.22216422834379E-006</v>
      </c>
      <c r="M347" s="16" t="n">
        <f aca="false">J347</f>
        <v>0.122071759259259</v>
      </c>
      <c r="N347" s="24" t="n">
        <f aca="false">$N$5</f>
        <v>1</v>
      </c>
      <c r="O347" s="24" t="n">
        <f aca="false">$O$5</f>
        <v>80</v>
      </c>
      <c r="P347" s="24" t="n">
        <f aca="false">$P$5</f>
        <v>6400</v>
      </c>
      <c r="Q347" s="24" t="n">
        <f aca="false">$Q$5</f>
        <v>512000</v>
      </c>
      <c r="R347" s="25"/>
      <c r="S347" s="26" t="n">
        <f aca="false">M347</f>
        <v>0.122071759259259</v>
      </c>
      <c r="T347" s="24" t="n">
        <f aca="false">$O$5</f>
        <v>80</v>
      </c>
      <c r="U347" s="24" t="n">
        <f aca="false">$P$5</f>
        <v>6400</v>
      </c>
      <c r="V347" s="24" t="n">
        <f aca="false">$Q$5</f>
        <v>512000</v>
      </c>
      <c r="X347" s="24" t="n">
        <f aca="false">$N$5</f>
        <v>1</v>
      </c>
      <c r="Y347" s="16" t="n">
        <f aca="false">S347</f>
        <v>0.122071759259259</v>
      </c>
      <c r="Z347" s="24" t="n">
        <f aca="false">$P$5</f>
        <v>6400</v>
      </c>
      <c r="AA347" s="24" t="n">
        <f aca="false">$Q$5</f>
        <v>512000</v>
      </c>
      <c r="AC347" s="24" t="n">
        <f aca="false">$N$5</f>
        <v>1</v>
      </c>
      <c r="AD347" s="24" t="n">
        <f aca="false">$O$5</f>
        <v>80</v>
      </c>
      <c r="AE347" s="16" t="n">
        <f aca="false">Y347</f>
        <v>0.122071759259259</v>
      </c>
      <c r="AF347" s="24" t="n">
        <f aca="false">$Q$5</f>
        <v>512000</v>
      </c>
      <c r="AH347" s="24" t="n">
        <f aca="false">$N$5</f>
        <v>1</v>
      </c>
      <c r="AI347" s="24" t="n">
        <f aca="false">$O$5</f>
        <v>80</v>
      </c>
      <c r="AJ347" s="24" t="n">
        <f aca="false">$P$5</f>
        <v>6400</v>
      </c>
      <c r="AK347" s="16" t="n">
        <f aca="false">AE347</f>
        <v>0.122071759259259</v>
      </c>
    </row>
    <row r="348" customFormat="false" ht="14.65" hidden="false" customHeight="false" outlineLevel="0" collapsed="false">
      <c r="I348" s="0" t="str">
        <f aca="false">ADDRESS(I344,5,1)</f>
        <v>$E$59</v>
      </c>
      <c r="J348" s="16" t="n">
        <f aca="true">INDIRECT(I348)</f>
        <v>0.266111111111111</v>
      </c>
      <c r="K348" s="12" t="n">
        <f aca="false">MDETERM(AH345:AK348)</f>
        <v>130.290383333446</v>
      </c>
      <c r="L348" s="12" t="n">
        <f aca="false">K348/K344</f>
        <v>1.49629748812117E-009</v>
      </c>
      <c r="M348" s="16" t="n">
        <f aca="false">J348</f>
        <v>0.266111111111111</v>
      </c>
      <c r="N348" s="24" t="n">
        <f aca="false">$N$6</f>
        <v>1</v>
      </c>
      <c r="O348" s="31" t="n">
        <f aca="false">$O$6</f>
        <v>160.9</v>
      </c>
      <c r="P348" s="24" t="n">
        <f aca="false">$P$6</f>
        <v>25888.81</v>
      </c>
      <c r="Q348" s="24" t="n">
        <f aca="false">$Q$6</f>
        <v>4165509.529</v>
      </c>
      <c r="R348" s="25"/>
      <c r="S348" s="26" t="n">
        <f aca="false">M348</f>
        <v>0.266111111111111</v>
      </c>
      <c r="T348" s="31" t="n">
        <f aca="false">$O$6</f>
        <v>160.9</v>
      </c>
      <c r="U348" s="24" t="n">
        <f aca="false">$P$6</f>
        <v>25888.81</v>
      </c>
      <c r="V348" s="24" t="n">
        <f aca="false">$Q$6</f>
        <v>4165509.529</v>
      </c>
      <c r="X348" s="24" t="n">
        <f aca="false">$N$6</f>
        <v>1</v>
      </c>
      <c r="Y348" s="16" t="n">
        <f aca="false">S348</f>
        <v>0.266111111111111</v>
      </c>
      <c r="Z348" s="24" t="n">
        <f aca="false">$P$6</f>
        <v>25888.81</v>
      </c>
      <c r="AA348" s="24" t="n">
        <f aca="false">$Q$6</f>
        <v>4165509.529</v>
      </c>
      <c r="AC348" s="24" t="n">
        <f aca="false">$N$6</f>
        <v>1</v>
      </c>
      <c r="AD348" s="31" t="n">
        <f aca="false">$O$6</f>
        <v>160.9</v>
      </c>
      <c r="AE348" s="16" t="n">
        <f aca="false">Y348</f>
        <v>0.266111111111111</v>
      </c>
      <c r="AF348" s="24" t="n">
        <f aca="false">$Q$6</f>
        <v>4165509.529</v>
      </c>
      <c r="AH348" s="24" t="n">
        <f aca="false">$N$6</f>
        <v>1</v>
      </c>
      <c r="AI348" s="31" t="n">
        <f aca="false">$O$6</f>
        <v>160.9</v>
      </c>
      <c r="AJ348" s="24" t="n">
        <f aca="false">$P$6</f>
        <v>25888.81</v>
      </c>
      <c r="AK348" s="16" t="n">
        <f aca="false">AE348</f>
        <v>0.266111111111111</v>
      </c>
    </row>
    <row r="350" customFormat="false" ht="14.65" hidden="false" customHeight="false" outlineLevel="0" collapsed="false">
      <c r="I350" s="12" t="n">
        <f aca="false">I344+1</f>
        <v>60</v>
      </c>
      <c r="J350" s="10" t="n">
        <f aca="false">L351+$F$1*L352+L353*$F$1*$F$1+L354*$F$1*$F$1*$F$1</f>
        <v>0.12444659679897</v>
      </c>
      <c r="K350" s="12" t="n">
        <f aca="false">MDETERM(N351:Q354)</f>
        <v>87075186831.3602</v>
      </c>
      <c r="N350" s="24" t="s">
        <v>6</v>
      </c>
      <c r="O350" s="24" t="s">
        <v>7</v>
      </c>
      <c r="P350" s="24" t="s">
        <v>8</v>
      </c>
      <c r="Q350" s="24" t="s">
        <v>9</v>
      </c>
      <c r="R350" s="25"/>
    </row>
    <row r="351" customFormat="false" ht="14.65" hidden="false" customHeight="false" outlineLevel="0" collapsed="false">
      <c r="I351" s="0" t="str">
        <f aca="false">ADDRESS(I350,2,1)</f>
        <v>$B$60</v>
      </c>
      <c r="J351" s="16" t="n">
        <f aca="true">INDIRECT(I351)</f>
        <v>0.023275462962963</v>
      </c>
      <c r="K351" s="12" t="n">
        <f aca="false">MDETERM(S351:V354)</f>
        <v>-376942.092088708</v>
      </c>
      <c r="L351" s="12" t="n">
        <f aca="false">K351/K350</f>
        <v>-4.32892659557237E-006</v>
      </c>
      <c r="M351" s="16" t="n">
        <f aca="false">J351</f>
        <v>0.023275462962963</v>
      </c>
      <c r="N351" s="24" t="n">
        <f aca="false">$N$3</f>
        <v>1</v>
      </c>
      <c r="O351" s="24" t="n">
        <f aca="false">$O$3</f>
        <v>16</v>
      </c>
      <c r="P351" s="24" t="n">
        <f aca="false">$P$3</f>
        <v>256</v>
      </c>
      <c r="Q351" s="24" t="n">
        <f aca="false">$Q$3</f>
        <v>4096</v>
      </c>
      <c r="R351" s="25"/>
      <c r="S351" s="26" t="n">
        <f aca="false">M351</f>
        <v>0.023275462962963</v>
      </c>
      <c r="T351" s="24" t="n">
        <f aca="false">$O$3</f>
        <v>16</v>
      </c>
      <c r="U351" s="24" t="n">
        <f aca="false">$P$3</f>
        <v>256</v>
      </c>
      <c r="V351" s="24" t="n">
        <f aca="false">$Q$3</f>
        <v>4096</v>
      </c>
      <c r="X351" s="24" t="n">
        <f aca="false">$N$3</f>
        <v>1</v>
      </c>
      <c r="Y351" s="16" t="n">
        <f aca="false">S351</f>
        <v>0.023275462962963</v>
      </c>
      <c r="Z351" s="24" t="n">
        <f aca="false">$P$3</f>
        <v>256</v>
      </c>
      <c r="AA351" s="24" t="n">
        <f aca="false">$Q$3</f>
        <v>4096</v>
      </c>
      <c r="AC351" s="24" t="n">
        <f aca="false">$N$3</f>
        <v>1</v>
      </c>
      <c r="AD351" s="24" t="n">
        <f aca="false">$O$3</f>
        <v>16</v>
      </c>
      <c r="AE351" s="16" t="n">
        <f aca="false">Y351</f>
        <v>0.023275462962963</v>
      </c>
      <c r="AF351" s="24" t="n">
        <f aca="false">$Q$3</f>
        <v>4096</v>
      </c>
      <c r="AH351" s="24" t="n">
        <f aca="false">$N$3</f>
        <v>1</v>
      </c>
      <c r="AI351" s="24" t="n">
        <f aca="false">$O$3</f>
        <v>16</v>
      </c>
      <c r="AJ351" s="24" t="n">
        <f aca="false">$P$3</f>
        <v>256</v>
      </c>
      <c r="AK351" s="16" t="n">
        <f aca="false">AE351</f>
        <v>0.023275462962963</v>
      </c>
    </row>
    <row r="352" customFormat="false" ht="14.65" hidden="false" customHeight="false" outlineLevel="0" collapsed="false">
      <c r="I352" s="0" t="str">
        <f aca="false">ADDRESS(I350,3,1)</f>
        <v>$C$60</v>
      </c>
      <c r="J352" s="16" t="n">
        <f aca="true">INDIRECT(I352)</f>
        <v>0.0594907407407407</v>
      </c>
      <c r="K352" s="12" t="n">
        <f aca="false">MDETERM(X351:AA354)</f>
        <v>124905930.880569</v>
      </c>
      <c r="L352" s="12" t="n">
        <f aca="false">K352/K350</f>
        <v>0.00143446067043734</v>
      </c>
      <c r="M352" s="16" t="n">
        <f aca="false">J352</f>
        <v>0.0594907407407407</v>
      </c>
      <c r="N352" s="24" t="n">
        <f aca="false">$N$4</f>
        <v>1</v>
      </c>
      <c r="O352" s="24" t="n">
        <f aca="false">$O$4</f>
        <v>40</v>
      </c>
      <c r="P352" s="24" t="n">
        <f aca="false">$P$4</f>
        <v>1600</v>
      </c>
      <c r="Q352" s="24" t="n">
        <f aca="false">$Q$4</f>
        <v>64000</v>
      </c>
      <c r="R352" s="25"/>
      <c r="S352" s="26" t="n">
        <f aca="false">M352</f>
        <v>0.0594907407407407</v>
      </c>
      <c r="T352" s="24" t="n">
        <f aca="false">$O$4</f>
        <v>40</v>
      </c>
      <c r="U352" s="24" t="n">
        <f aca="false">$P$4</f>
        <v>1600</v>
      </c>
      <c r="V352" s="24" t="n">
        <f aca="false">$Q$4</f>
        <v>64000</v>
      </c>
      <c r="X352" s="24" t="n">
        <f aca="false">$N$4</f>
        <v>1</v>
      </c>
      <c r="Y352" s="16" t="n">
        <f aca="false">S352</f>
        <v>0.0594907407407407</v>
      </c>
      <c r="Z352" s="24" t="n">
        <f aca="false">$P$4</f>
        <v>1600</v>
      </c>
      <c r="AA352" s="24" t="n">
        <f aca="false">$Q$4</f>
        <v>64000</v>
      </c>
      <c r="AC352" s="24" t="n">
        <f aca="false">$N$4</f>
        <v>1</v>
      </c>
      <c r="AD352" s="24" t="n">
        <f aca="false">$O$4</f>
        <v>40</v>
      </c>
      <c r="AE352" s="16" t="n">
        <f aca="false">Y352</f>
        <v>0.0594907407407407</v>
      </c>
      <c r="AF352" s="24" t="n">
        <f aca="false">$Q$4</f>
        <v>64000</v>
      </c>
      <c r="AH352" s="24" t="n">
        <f aca="false">$N$4</f>
        <v>1</v>
      </c>
      <c r="AI352" s="24" t="n">
        <f aca="false">$O$4</f>
        <v>40</v>
      </c>
      <c r="AJ352" s="24" t="n">
        <f aca="false">$P$4</f>
        <v>1600</v>
      </c>
      <c r="AK352" s="16" t="n">
        <f aca="false">AE352</f>
        <v>0.0594907407407407</v>
      </c>
    </row>
    <row r="353" customFormat="false" ht="14.65" hidden="false" customHeight="false" outlineLevel="0" collapsed="false">
      <c r="I353" s="0" t="str">
        <f aca="false">ADDRESS(I350,4,1)</f>
        <v>$D$60</v>
      </c>
      <c r="J353" s="16" t="n">
        <f aca="true">INDIRECT(I353)</f>
        <v>0.123645833333333</v>
      </c>
      <c r="K353" s="12" t="n">
        <f aca="false">MDETERM(AC351:AF354)</f>
        <v>109385.947308871</v>
      </c>
      <c r="L353" s="12" t="n">
        <f aca="false">K353/K350</f>
        <v>1.25622408965622E-006</v>
      </c>
      <c r="M353" s="16" t="n">
        <f aca="false">J353</f>
        <v>0.123645833333333</v>
      </c>
      <c r="N353" s="24" t="n">
        <f aca="false">$N$5</f>
        <v>1</v>
      </c>
      <c r="O353" s="24" t="n">
        <f aca="false">$O$5</f>
        <v>80</v>
      </c>
      <c r="P353" s="24" t="n">
        <f aca="false">$P$5</f>
        <v>6400</v>
      </c>
      <c r="Q353" s="24" t="n">
        <f aca="false">$Q$5</f>
        <v>512000</v>
      </c>
      <c r="R353" s="25"/>
      <c r="S353" s="26" t="n">
        <f aca="false">M353</f>
        <v>0.123645833333333</v>
      </c>
      <c r="T353" s="24" t="n">
        <f aca="false">$O$5</f>
        <v>80</v>
      </c>
      <c r="U353" s="24" t="n">
        <f aca="false">$P$5</f>
        <v>6400</v>
      </c>
      <c r="V353" s="24" t="n">
        <f aca="false">$Q$5</f>
        <v>512000</v>
      </c>
      <c r="X353" s="24" t="n">
        <f aca="false">$N$5</f>
        <v>1</v>
      </c>
      <c r="Y353" s="16" t="n">
        <f aca="false">S353</f>
        <v>0.123645833333333</v>
      </c>
      <c r="Z353" s="24" t="n">
        <f aca="false">$P$5</f>
        <v>6400</v>
      </c>
      <c r="AA353" s="24" t="n">
        <f aca="false">$Q$5</f>
        <v>512000</v>
      </c>
      <c r="AC353" s="24" t="n">
        <f aca="false">$N$5</f>
        <v>1</v>
      </c>
      <c r="AD353" s="24" t="n">
        <f aca="false">$O$5</f>
        <v>80</v>
      </c>
      <c r="AE353" s="16" t="n">
        <f aca="false">Y353</f>
        <v>0.123645833333333</v>
      </c>
      <c r="AF353" s="24" t="n">
        <f aca="false">$Q$5</f>
        <v>512000</v>
      </c>
      <c r="AH353" s="24" t="n">
        <f aca="false">$N$5</f>
        <v>1</v>
      </c>
      <c r="AI353" s="24" t="n">
        <f aca="false">$O$5</f>
        <v>80</v>
      </c>
      <c r="AJ353" s="24" t="n">
        <f aca="false">$P$5</f>
        <v>6400</v>
      </c>
      <c r="AK353" s="16" t="n">
        <f aca="false">AE353</f>
        <v>0.123645833333333</v>
      </c>
    </row>
    <row r="354" customFormat="false" ht="14.65" hidden="false" customHeight="false" outlineLevel="0" collapsed="false">
      <c r="I354" s="0" t="str">
        <f aca="false">ADDRESS(I350,5,1)</f>
        <v>$E$60</v>
      </c>
      <c r="J354" s="16" t="n">
        <f aca="true">INDIRECT(I354)</f>
        <v>0.270266203703704</v>
      </c>
      <c r="K354" s="12" t="n">
        <f aca="false">MDETERM(AH351:AK354)</f>
        <v>145.149311111214</v>
      </c>
      <c r="L354" s="12" t="n">
        <f aca="false">K354/K350</f>
        <v>1.6669422873858E-009</v>
      </c>
      <c r="M354" s="16" t="n">
        <f aca="false">J354</f>
        <v>0.270266203703704</v>
      </c>
      <c r="N354" s="24" t="n">
        <f aca="false">$N$6</f>
        <v>1</v>
      </c>
      <c r="O354" s="31" t="n">
        <f aca="false">$O$6</f>
        <v>160.9</v>
      </c>
      <c r="P354" s="24" t="n">
        <f aca="false">$P$6</f>
        <v>25888.81</v>
      </c>
      <c r="Q354" s="24" t="n">
        <f aca="false">$Q$6</f>
        <v>4165509.529</v>
      </c>
      <c r="R354" s="25"/>
      <c r="S354" s="26" t="n">
        <f aca="false">M354</f>
        <v>0.270266203703704</v>
      </c>
      <c r="T354" s="31" t="n">
        <f aca="false">$O$6</f>
        <v>160.9</v>
      </c>
      <c r="U354" s="24" t="n">
        <f aca="false">$P$6</f>
        <v>25888.81</v>
      </c>
      <c r="V354" s="24" t="n">
        <f aca="false">$Q$6</f>
        <v>4165509.529</v>
      </c>
      <c r="X354" s="24" t="n">
        <f aca="false">$N$6</f>
        <v>1</v>
      </c>
      <c r="Y354" s="16" t="n">
        <f aca="false">S354</f>
        <v>0.270266203703704</v>
      </c>
      <c r="Z354" s="24" t="n">
        <f aca="false">$P$6</f>
        <v>25888.81</v>
      </c>
      <c r="AA354" s="24" t="n">
        <f aca="false">$Q$6</f>
        <v>4165509.529</v>
      </c>
      <c r="AC354" s="24" t="n">
        <f aca="false">$N$6</f>
        <v>1</v>
      </c>
      <c r="AD354" s="31" t="n">
        <f aca="false">$O$6</f>
        <v>160.9</v>
      </c>
      <c r="AE354" s="16" t="n">
        <f aca="false">Y354</f>
        <v>0.270266203703704</v>
      </c>
      <c r="AF354" s="24" t="n">
        <f aca="false">$Q$6</f>
        <v>4165509.529</v>
      </c>
      <c r="AH354" s="24" t="n">
        <f aca="false">$N$6</f>
        <v>1</v>
      </c>
      <c r="AI354" s="31" t="n">
        <f aca="false">$O$6</f>
        <v>160.9</v>
      </c>
      <c r="AJ354" s="24" t="n">
        <f aca="false">$P$6</f>
        <v>25888.81</v>
      </c>
      <c r="AK354" s="16" t="n">
        <f aca="false">AE354</f>
        <v>0.270266203703704</v>
      </c>
    </row>
    <row r="356" customFormat="false" ht="14.65" hidden="false" customHeight="false" outlineLevel="0" collapsed="false">
      <c r="I356" s="12" t="n">
        <f aca="false">I350+1</f>
        <v>61</v>
      </c>
      <c r="J356" s="10" t="n">
        <f aca="false">L357+$F$1*L358+L359*$F$1*$F$1+L360*$F$1*$F$1*$F$1</f>
        <v>0.126114250698825</v>
      </c>
      <c r="K356" s="12" t="n">
        <f aca="false">MDETERM(N357:Q360)</f>
        <v>87075186831.3602</v>
      </c>
      <c r="N356" s="24" t="s">
        <v>6</v>
      </c>
      <c r="O356" s="24" t="s">
        <v>7</v>
      </c>
      <c r="P356" s="24" t="s">
        <v>8</v>
      </c>
      <c r="Q356" s="24" t="s">
        <v>9</v>
      </c>
      <c r="R356" s="25"/>
    </row>
    <row r="357" customFormat="false" ht="14.65" hidden="false" customHeight="false" outlineLevel="0" collapsed="false">
      <c r="I357" s="0" t="str">
        <f aca="false">ADDRESS(I356,2,1)</f>
        <v>$B$61</v>
      </c>
      <c r="J357" s="16" t="n">
        <f aca="true">INDIRECT(I357)</f>
        <v>0.0235416666666667</v>
      </c>
      <c r="K357" s="12" t="n">
        <f aca="false">MDETERM(S357:V360)</f>
        <v>-1705324.04621032</v>
      </c>
      <c r="L357" s="12" t="n">
        <f aca="false">K357/K356</f>
        <v>-1.95845005709037E-005</v>
      </c>
      <c r="M357" s="16" t="n">
        <f aca="false">J357</f>
        <v>0.0235416666666667</v>
      </c>
      <c r="N357" s="24" t="n">
        <f aca="false">$N$3</f>
        <v>1</v>
      </c>
      <c r="O357" s="24" t="n">
        <f aca="false">$O$3</f>
        <v>16</v>
      </c>
      <c r="P357" s="24" t="n">
        <f aca="false">$P$3</f>
        <v>256</v>
      </c>
      <c r="Q357" s="24" t="n">
        <f aca="false">$Q$3</f>
        <v>4096</v>
      </c>
      <c r="R357" s="25"/>
      <c r="S357" s="26" t="n">
        <f aca="false">M357</f>
        <v>0.0235416666666667</v>
      </c>
      <c r="T357" s="24" t="n">
        <f aca="false">$O$3</f>
        <v>16</v>
      </c>
      <c r="U357" s="24" t="n">
        <f aca="false">$P$3</f>
        <v>256</v>
      </c>
      <c r="V357" s="24" t="n">
        <f aca="false">$Q$3</f>
        <v>4096</v>
      </c>
      <c r="X357" s="24" t="n">
        <f aca="false">$N$3</f>
        <v>1</v>
      </c>
      <c r="Y357" s="16" t="n">
        <f aca="false">S357</f>
        <v>0.0235416666666667</v>
      </c>
      <c r="Z357" s="24" t="n">
        <f aca="false">$P$3</f>
        <v>256</v>
      </c>
      <c r="AA357" s="24" t="n">
        <f aca="false">$Q$3</f>
        <v>4096</v>
      </c>
      <c r="AC357" s="24" t="n">
        <f aca="false">$N$3</f>
        <v>1</v>
      </c>
      <c r="AD357" s="24" t="n">
        <f aca="false">$O$3</f>
        <v>16</v>
      </c>
      <c r="AE357" s="16" t="n">
        <f aca="false">Y357</f>
        <v>0.0235416666666667</v>
      </c>
      <c r="AF357" s="24" t="n">
        <f aca="false">$Q$3</f>
        <v>4096</v>
      </c>
      <c r="AH357" s="24" t="n">
        <f aca="false">$N$3</f>
        <v>1</v>
      </c>
      <c r="AI357" s="24" t="n">
        <f aca="false">$O$3</f>
        <v>16</v>
      </c>
      <c r="AJ357" s="24" t="n">
        <f aca="false">$P$3</f>
        <v>256</v>
      </c>
      <c r="AK357" s="16" t="n">
        <f aca="false">AE357</f>
        <v>0.0235416666666667</v>
      </c>
    </row>
    <row r="358" customFormat="false" ht="14.65" hidden="false" customHeight="false" outlineLevel="0" collapsed="false">
      <c r="I358" s="0" t="str">
        <f aca="false">ADDRESS(I356,3,1)</f>
        <v>$C$61</v>
      </c>
      <c r="J358" s="16" t="n">
        <f aca="true">INDIRECT(I358)</f>
        <v>0.0602199074074074</v>
      </c>
      <c r="K358" s="12" t="n">
        <f aca="false">MDETERM(X357:AA360)</f>
        <v>126390920.414701</v>
      </c>
      <c r="L358" s="12" t="n">
        <f aca="false">K358/K356</f>
        <v>0.00145151477721758</v>
      </c>
      <c r="M358" s="16" t="n">
        <f aca="false">J358</f>
        <v>0.0602199074074074</v>
      </c>
      <c r="N358" s="24" t="n">
        <f aca="false">$N$4</f>
        <v>1</v>
      </c>
      <c r="O358" s="24" t="n">
        <f aca="false">$O$4</f>
        <v>40</v>
      </c>
      <c r="P358" s="24" t="n">
        <f aca="false">$P$4</f>
        <v>1600</v>
      </c>
      <c r="Q358" s="24" t="n">
        <f aca="false">$Q$4</f>
        <v>64000</v>
      </c>
      <c r="R358" s="25"/>
      <c r="S358" s="26" t="n">
        <f aca="false">M358</f>
        <v>0.0602199074074074</v>
      </c>
      <c r="T358" s="24" t="n">
        <f aca="false">$O$4</f>
        <v>40</v>
      </c>
      <c r="U358" s="24" t="n">
        <f aca="false">$P$4</f>
        <v>1600</v>
      </c>
      <c r="V358" s="24" t="n">
        <f aca="false">$Q$4</f>
        <v>64000</v>
      </c>
      <c r="X358" s="24" t="n">
        <f aca="false">$N$4</f>
        <v>1</v>
      </c>
      <c r="Y358" s="16" t="n">
        <f aca="false">S358</f>
        <v>0.0602199074074074</v>
      </c>
      <c r="Z358" s="24" t="n">
        <f aca="false">$P$4</f>
        <v>1600</v>
      </c>
      <c r="AA358" s="24" t="n">
        <f aca="false">$Q$4</f>
        <v>64000</v>
      </c>
      <c r="AC358" s="24" t="n">
        <f aca="false">$N$4</f>
        <v>1</v>
      </c>
      <c r="AD358" s="24" t="n">
        <f aca="false">$O$4</f>
        <v>40</v>
      </c>
      <c r="AE358" s="16" t="n">
        <f aca="false">Y358</f>
        <v>0.0602199074074074</v>
      </c>
      <c r="AF358" s="24" t="n">
        <f aca="false">$Q$4</f>
        <v>64000</v>
      </c>
      <c r="AH358" s="24" t="n">
        <f aca="false">$N$4</f>
        <v>1</v>
      </c>
      <c r="AI358" s="24" t="n">
        <f aca="false">$O$4</f>
        <v>40</v>
      </c>
      <c r="AJ358" s="24" t="n">
        <f aca="false">$P$4</f>
        <v>1600</v>
      </c>
      <c r="AK358" s="16" t="n">
        <f aca="false">AE358</f>
        <v>0.0602199074074074</v>
      </c>
    </row>
    <row r="359" customFormat="false" ht="14.65" hidden="false" customHeight="false" outlineLevel="0" collapsed="false">
      <c r="I359" s="0" t="str">
        <f aca="false">ADDRESS(I356,4,1)</f>
        <v>$D$61</v>
      </c>
      <c r="J359" s="16" t="n">
        <f aca="true">INDIRECT(I359)</f>
        <v>0.125300925925926</v>
      </c>
      <c r="K359" s="12" t="n">
        <f aca="false">MDETERM(AC357:AF360)</f>
        <v>111998.803342237</v>
      </c>
      <c r="L359" s="12" t="n">
        <f aca="false">K359/K356</f>
        <v>1.28623098517316E-006</v>
      </c>
      <c r="M359" s="16" t="n">
        <f aca="false">J359</f>
        <v>0.125300925925926</v>
      </c>
      <c r="N359" s="24" t="n">
        <f aca="false">$N$5</f>
        <v>1</v>
      </c>
      <c r="O359" s="24" t="n">
        <f aca="false">$O$5</f>
        <v>80</v>
      </c>
      <c r="P359" s="24" t="n">
        <f aca="false">$P$5</f>
        <v>6400</v>
      </c>
      <c r="Q359" s="24" t="n">
        <f aca="false">$Q$5</f>
        <v>512000</v>
      </c>
      <c r="R359" s="25"/>
      <c r="S359" s="26" t="n">
        <f aca="false">M359</f>
        <v>0.125300925925926</v>
      </c>
      <c r="T359" s="24" t="n">
        <f aca="false">$O$5</f>
        <v>80</v>
      </c>
      <c r="U359" s="24" t="n">
        <f aca="false">$P$5</f>
        <v>6400</v>
      </c>
      <c r="V359" s="24" t="n">
        <f aca="false">$Q$5</f>
        <v>512000</v>
      </c>
      <c r="X359" s="24" t="n">
        <f aca="false">$N$5</f>
        <v>1</v>
      </c>
      <c r="Y359" s="16" t="n">
        <f aca="false">S359</f>
        <v>0.125300925925926</v>
      </c>
      <c r="Z359" s="24" t="n">
        <f aca="false">$P$5</f>
        <v>6400</v>
      </c>
      <c r="AA359" s="24" t="n">
        <f aca="false">$Q$5</f>
        <v>512000</v>
      </c>
      <c r="AC359" s="24" t="n">
        <f aca="false">$N$5</f>
        <v>1</v>
      </c>
      <c r="AD359" s="24" t="n">
        <f aca="false">$O$5</f>
        <v>80</v>
      </c>
      <c r="AE359" s="16" t="n">
        <f aca="false">Y359</f>
        <v>0.125300925925926</v>
      </c>
      <c r="AF359" s="24" t="n">
        <f aca="false">$Q$5</f>
        <v>512000</v>
      </c>
      <c r="AH359" s="24" t="n">
        <f aca="false">$N$5</f>
        <v>1</v>
      </c>
      <c r="AI359" s="24" t="n">
        <f aca="false">$O$5</f>
        <v>80</v>
      </c>
      <c r="AJ359" s="24" t="n">
        <f aca="false">$P$5</f>
        <v>6400</v>
      </c>
      <c r="AK359" s="16" t="n">
        <f aca="false">AE359</f>
        <v>0.125300925925926</v>
      </c>
    </row>
    <row r="360" customFormat="false" ht="14.65" hidden="false" customHeight="false" outlineLevel="0" collapsed="false">
      <c r="I360" s="0" t="str">
        <f aca="false">ADDRESS(I356,5,1)</f>
        <v>$E$61</v>
      </c>
      <c r="J360" s="16" t="n">
        <f aca="true">INDIRECT(I360)</f>
        <v>0.274699074074074</v>
      </c>
      <c r="K360" s="12" t="n">
        <f aca="false">MDETERM(AH357:AK360)</f>
        <v>164.532977777713</v>
      </c>
      <c r="L360" s="12" t="n">
        <f aca="false">K360/K356</f>
        <v>1.88955067183911E-009</v>
      </c>
      <c r="M360" s="16" t="n">
        <f aca="false">J360</f>
        <v>0.274699074074074</v>
      </c>
      <c r="N360" s="24" t="n">
        <f aca="false">$N$6</f>
        <v>1</v>
      </c>
      <c r="O360" s="31" t="n">
        <f aca="false">$O$6</f>
        <v>160.9</v>
      </c>
      <c r="P360" s="24" t="n">
        <f aca="false">$P$6</f>
        <v>25888.81</v>
      </c>
      <c r="Q360" s="24" t="n">
        <f aca="false">$Q$6</f>
        <v>4165509.529</v>
      </c>
      <c r="R360" s="25"/>
      <c r="S360" s="26" t="n">
        <f aca="false">M360</f>
        <v>0.274699074074074</v>
      </c>
      <c r="T360" s="31" t="n">
        <f aca="false">$O$6</f>
        <v>160.9</v>
      </c>
      <c r="U360" s="24" t="n">
        <f aca="false">$P$6</f>
        <v>25888.81</v>
      </c>
      <c r="V360" s="24" t="n">
        <f aca="false">$Q$6</f>
        <v>4165509.529</v>
      </c>
      <c r="X360" s="24" t="n">
        <f aca="false">$N$6</f>
        <v>1</v>
      </c>
      <c r="Y360" s="16" t="n">
        <f aca="false">S360</f>
        <v>0.274699074074074</v>
      </c>
      <c r="Z360" s="24" t="n">
        <f aca="false">$P$6</f>
        <v>25888.81</v>
      </c>
      <c r="AA360" s="24" t="n">
        <f aca="false">$Q$6</f>
        <v>4165509.529</v>
      </c>
      <c r="AC360" s="24" t="n">
        <f aca="false">$N$6</f>
        <v>1</v>
      </c>
      <c r="AD360" s="31" t="n">
        <f aca="false">$O$6</f>
        <v>160.9</v>
      </c>
      <c r="AE360" s="16" t="n">
        <f aca="false">Y360</f>
        <v>0.274699074074074</v>
      </c>
      <c r="AF360" s="24" t="n">
        <f aca="false">$Q$6</f>
        <v>4165509.529</v>
      </c>
      <c r="AH360" s="24" t="n">
        <f aca="false">$N$6</f>
        <v>1</v>
      </c>
      <c r="AI360" s="31" t="n">
        <f aca="false">$O$6</f>
        <v>160.9</v>
      </c>
      <c r="AJ360" s="24" t="n">
        <f aca="false">$P$6</f>
        <v>25888.81</v>
      </c>
      <c r="AK360" s="16" t="n">
        <f aca="false">AE360</f>
        <v>0.274699074074074</v>
      </c>
    </row>
    <row r="362" customFormat="false" ht="14.65" hidden="false" customHeight="false" outlineLevel="0" collapsed="false">
      <c r="I362" s="12" t="n">
        <f aca="false">I356+1</f>
        <v>62</v>
      </c>
      <c r="J362" s="10" t="n">
        <f aca="false">L363+$F$1*L364+L365*$F$1*$F$1+L366*$F$1*$F$1*$F$1</f>
        <v>0.127887155418267</v>
      </c>
      <c r="K362" s="12" t="n">
        <f aca="false">MDETERM(N363:Q366)</f>
        <v>87075186831.3602</v>
      </c>
      <c r="N362" s="24" t="s">
        <v>6</v>
      </c>
      <c r="O362" s="24" t="s">
        <v>7</v>
      </c>
      <c r="P362" s="24" t="s">
        <v>8</v>
      </c>
      <c r="Q362" s="24" t="s">
        <v>9</v>
      </c>
      <c r="R362" s="25"/>
    </row>
    <row r="363" customFormat="false" ht="14.65" hidden="false" customHeight="false" outlineLevel="0" collapsed="false">
      <c r="I363" s="0" t="str">
        <f aca="false">ADDRESS(I362,2,1)</f>
        <v>$B$62</v>
      </c>
      <c r="J363" s="16" t="n">
        <f aca="true">INDIRECT(I363)</f>
        <v>0.0238310185185185</v>
      </c>
      <c r="K363" s="12" t="n">
        <f aca="false">MDETERM(S363:V366)</f>
        <v>-136086.557344538</v>
      </c>
      <c r="L363" s="12" t="n">
        <f aca="false">K363/K362</f>
        <v>-1.56286265119475E-006</v>
      </c>
      <c r="M363" s="16" t="n">
        <f aca="false">J363</f>
        <v>0.0238310185185185</v>
      </c>
      <c r="N363" s="24" t="n">
        <f aca="false">$N$3</f>
        <v>1</v>
      </c>
      <c r="O363" s="24" t="n">
        <f aca="false">$O$3</f>
        <v>16</v>
      </c>
      <c r="P363" s="24" t="n">
        <f aca="false">$P$3</f>
        <v>256</v>
      </c>
      <c r="Q363" s="24" t="n">
        <f aca="false">$Q$3</f>
        <v>4096</v>
      </c>
      <c r="R363" s="25"/>
      <c r="S363" s="26" t="n">
        <f aca="false">M363</f>
        <v>0.0238310185185185</v>
      </c>
      <c r="T363" s="24" t="n">
        <f aca="false">$O$3</f>
        <v>16</v>
      </c>
      <c r="U363" s="24" t="n">
        <f aca="false">$P$3</f>
        <v>256</v>
      </c>
      <c r="V363" s="24" t="n">
        <f aca="false">$Q$3</f>
        <v>4096</v>
      </c>
      <c r="X363" s="24" t="n">
        <f aca="false">$N$3</f>
        <v>1</v>
      </c>
      <c r="Y363" s="16" t="n">
        <f aca="false">S363</f>
        <v>0.0238310185185185</v>
      </c>
      <c r="Z363" s="24" t="n">
        <f aca="false">$P$3</f>
        <v>256</v>
      </c>
      <c r="AA363" s="24" t="n">
        <f aca="false">$Q$3</f>
        <v>4096</v>
      </c>
      <c r="AC363" s="24" t="n">
        <f aca="false">$N$3</f>
        <v>1</v>
      </c>
      <c r="AD363" s="24" t="n">
        <f aca="false">$O$3</f>
        <v>16</v>
      </c>
      <c r="AE363" s="16" t="n">
        <f aca="false">Y363</f>
        <v>0.0238310185185185</v>
      </c>
      <c r="AF363" s="24" t="n">
        <f aca="false">$Q$3</f>
        <v>4096</v>
      </c>
      <c r="AH363" s="24" t="n">
        <f aca="false">$N$3</f>
        <v>1</v>
      </c>
      <c r="AI363" s="24" t="n">
        <f aca="false">$O$3</f>
        <v>16</v>
      </c>
      <c r="AJ363" s="24" t="n">
        <f aca="false">$P$3</f>
        <v>256</v>
      </c>
      <c r="AK363" s="16" t="n">
        <f aca="false">AE363</f>
        <v>0.0238310185185185</v>
      </c>
    </row>
    <row r="364" customFormat="false" ht="14.65" hidden="false" customHeight="false" outlineLevel="0" collapsed="false">
      <c r="I364" s="0" t="str">
        <f aca="false">ADDRESS(I362,3,1)</f>
        <v>$C$62</v>
      </c>
      <c r="J364" s="16" t="n">
        <f aca="true">INDIRECT(I364)</f>
        <v>0.0609837962962963</v>
      </c>
      <c r="K364" s="12" t="n">
        <f aca="false">MDETERM(X363:AA366)</f>
        <v>127776163.060674</v>
      </c>
      <c r="L364" s="12" t="n">
        <f aca="false">K364/K362</f>
        <v>0.00146742335802437</v>
      </c>
      <c r="M364" s="16" t="n">
        <f aca="false">J364</f>
        <v>0.0609837962962963</v>
      </c>
      <c r="N364" s="24" t="n">
        <f aca="false">$N$4</f>
        <v>1</v>
      </c>
      <c r="O364" s="24" t="n">
        <f aca="false">$O$4</f>
        <v>40</v>
      </c>
      <c r="P364" s="24" t="n">
        <f aca="false">$P$4</f>
        <v>1600</v>
      </c>
      <c r="Q364" s="24" t="n">
        <f aca="false">$Q$4</f>
        <v>64000</v>
      </c>
      <c r="R364" s="25"/>
      <c r="S364" s="26" t="n">
        <f aca="false">M364</f>
        <v>0.0609837962962963</v>
      </c>
      <c r="T364" s="24" t="n">
        <f aca="false">$O$4</f>
        <v>40</v>
      </c>
      <c r="U364" s="24" t="n">
        <f aca="false">$P$4</f>
        <v>1600</v>
      </c>
      <c r="V364" s="24" t="n">
        <f aca="false">$Q$4</f>
        <v>64000</v>
      </c>
      <c r="X364" s="24" t="n">
        <f aca="false">$N$4</f>
        <v>1</v>
      </c>
      <c r="Y364" s="16" t="n">
        <f aca="false">S364</f>
        <v>0.0609837962962963</v>
      </c>
      <c r="Z364" s="24" t="n">
        <f aca="false">$P$4</f>
        <v>1600</v>
      </c>
      <c r="AA364" s="24" t="n">
        <f aca="false">$Q$4</f>
        <v>64000</v>
      </c>
      <c r="AC364" s="24" t="n">
        <f aca="false">$N$4</f>
        <v>1</v>
      </c>
      <c r="AD364" s="24" t="n">
        <f aca="false">$O$4</f>
        <v>40</v>
      </c>
      <c r="AE364" s="16" t="n">
        <f aca="false">Y364</f>
        <v>0.0609837962962963</v>
      </c>
      <c r="AF364" s="24" t="n">
        <f aca="false">$Q$4</f>
        <v>64000</v>
      </c>
      <c r="AH364" s="24" t="n">
        <f aca="false">$N$4</f>
        <v>1</v>
      </c>
      <c r="AI364" s="24" t="n">
        <f aca="false">$O$4</f>
        <v>40</v>
      </c>
      <c r="AJ364" s="24" t="n">
        <f aca="false">$P$4</f>
        <v>1600</v>
      </c>
      <c r="AK364" s="16" t="n">
        <f aca="false">AE364</f>
        <v>0.0609837962962963</v>
      </c>
    </row>
    <row r="365" customFormat="false" ht="14.65" hidden="false" customHeight="false" outlineLevel="0" collapsed="false">
      <c r="I365" s="0" t="str">
        <f aca="false">ADDRESS(I362,4,1)</f>
        <v>$D$62</v>
      </c>
      <c r="J365" s="16" t="n">
        <f aca="true">INDIRECT(I365)</f>
        <v>0.127060185185185</v>
      </c>
      <c r="K365" s="12" t="n">
        <f aca="false">MDETERM(AC363:AF366)</f>
        <v>117544.962030816</v>
      </c>
      <c r="L365" s="12" t="n">
        <f aca="false">K365/K362</f>
        <v>1.34992489029587E-006</v>
      </c>
      <c r="M365" s="16" t="n">
        <f aca="false">J365</f>
        <v>0.127060185185185</v>
      </c>
      <c r="N365" s="24" t="n">
        <f aca="false">$N$5</f>
        <v>1</v>
      </c>
      <c r="O365" s="24" t="n">
        <f aca="false">$O$5</f>
        <v>80</v>
      </c>
      <c r="P365" s="24" t="n">
        <f aca="false">$P$5</f>
        <v>6400</v>
      </c>
      <c r="Q365" s="24" t="n">
        <f aca="false">$Q$5</f>
        <v>512000</v>
      </c>
      <c r="R365" s="25"/>
      <c r="S365" s="26" t="n">
        <f aca="false">M365</f>
        <v>0.127060185185185</v>
      </c>
      <c r="T365" s="24" t="n">
        <f aca="false">$O$5</f>
        <v>80</v>
      </c>
      <c r="U365" s="24" t="n">
        <f aca="false">$P$5</f>
        <v>6400</v>
      </c>
      <c r="V365" s="24" t="n">
        <f aca="false">$Q$5</f>
        <v>512000</v>
      </c>
      <c r="X365" s="24" t="n">
        <f aca="false">$N$5</f>
        <v>1</v>
      </c>
      <c r="Y365" s="16" t="n">
        <f aca="false">S365</f>
        <v>0.127060185185185</v>
      </c>
      <c r="Z365" s="24" t="n">
        <f aca="false">$P$5</f>
        <v>6400</v>
      </c>
      <c r="AA365" s="24" t="n">
        <f aca="false">$Q$5</f>
        <v>512000</v>
      </c>
      <c r="AC365" s="24" t="n">
        <f aca="false">$N$5</f>
        <v>1</v>
      </c>
      <c r="AD365" s="24" t="n">
        <f aca="false">$O$5</f>
        <v>80</v>
      </c>
      <c r="AE365" s="16" t="n">
        <f aca="false">Y365</f>
        <v>0.127060185185185</v>
      </c>
      <c r="AF365" s="24" t="n">
        <f aca="false">$Q$5</f>
        <v>512000</v>
      </c>
      <c r="AH365" s="24" t="n">
        <f aca="false">$N$5</f>
        <v>1</v>
      </c>
      <c r="AI365" s="24" t="n">
        <f aca="false">$O$5</f>
        <v>80</v>
      </c>
      <c r="AJ365" s="24" t="n">
        <f aca="false">$P$5</f>
        <v>6400</v>
      </c>
      <c r="AK365" s="16" t="n">
        <f aca="false">AE365</f>
        <v>0.127060185185185</v>
      </c>
    </row>
    <row r="366" customFormat="false" ht="14.65" hidden="false" customHeight="false" outlineLevel="0" collapsed="false">
      <c r="I366" s="0" t="str">
        <f aca="false">ADDRESS(I362,5,1)</f>
        <v>$E$62</v>
      </c>
      <c r="J366" s="16" t="n">
        <f aca="true">INDIRECT(I366)</f>
        <v>0.279421296296296</v>
      </c>
      <c r="K366" s="12" t="n">
        <f aca="false">MDETERM(AH363:AK366)</f>
        <v>174.891891666739</v>
      </c>
      <c r="L366" s="12" t="n">
        <f aca="false">K366/K362</f>
        <v>2.00851583592297E-009</v>
      </c>
      <c r="M366" s="16" t="n">
        <f aca="false">J366</f>
        <v>0.279421296296296</v>
      </c>
      <c r="N366" s="24" t="n">
        <f aca="false">$N$6</f>
        <v>1</v>
      </c>
      <c r="O366" s="31" t="n">
        <f aca="false">$O$6</f>
        <v>160.9</v>
      </c>
      <c r="P366" s="24" t="n">
        <f aca="false">$P$6</f>
        <v>25888.81</v>
      </c>
      <c r="Q366" s="24" t="n">
        <f aca="false">$Q$6</f>
        <v>4165509.529</v>
      </c>
      <c r="R366" s="25"/>
      <c r="S366" s="26" t="n">
        <f aca="false">M366</f>
        <v>0.279421296296296</v>
      </c>
      <c r="T366" s="31" t="n">
        <f aca="false">$O$6</f>
        <v>160.9</v>
      </c>
      <c r="U366" s="24" t="n">
        <f aca="false">$P$6</f>
        <v>25888.81</v>
      </c>
      <c r="V366" s="24" t="n">
        <f aca="false">$Q$6</f>
        <v>4165509.529</v>
      </c>
      <c r="X366" s="24" t="n">
        <f aca="false">$N$6</f>
        <v>1</v>
      </c>
      <c r="Y366" s="16" t="n">
        <f aca="false">S366</f>
        <v>0.279421296296296</v>
      </c>
      <c r="Z366" s="24" t="n">
        <f aca="false">$P$6</f>
        <v>25888.81</v>
      </c>
      <c r="AA366" s="24" t="n">
        <f aca="false">$Q$6</f>
        <v>4165509.529</v>
      </c>
      <c r="AC366" s="24" t="n">
        <f aca="false">$N$6</f>
        <v>1</v>
      </c>
      <c r="AD366" s="31" t="n">
        <f aca="false">$O$6</f>
        <v>160.9</v>
      </c>
      <c r="AE366" s="16" t="n">
        <f aca="false">Y366</f>
        <v>0.279421296296296</v>
      </c>
      <c r="AF366" s="24" t="n">
        <f aca="false">$Q$6</f>
        <v>4165509.529</v>
      </c>
      <c r="AH366" s="24" t="n">
        <f aca="false">$N$6</f>
        <v>1</v>
      </c>
      <c r="AI366" s="31" t="n">
        <f aca="false">$O$6</f>
        <v>160.9</v>
      </c>
      <c r="AJ366" s="24" t="n">
        <f aca="false">$P$6</f>
        <v>25888.81</v>
      </c>
      <c r="AK366" s="16" t="n">
        <f aca="false">AE366</f>
        <v>0.279421296296296</v>
      </c>
    </row>
    <row r="368" customFormat="false" ht="14.65" hidden="false" customHeight="false" outlineLevel="0" collapsed="false">
      <c r="I368" s="12" t="n">
        <f aca="false">I362+1</f>
        <v>63</v>
      </c>
      <c r="J368" s="10" t="n">
        <f aca="false">L369+$F$1*L370+L371*$F$1*$F$1+L372*$F$1*$F$1*$F$1</f>
        <v>0.129753301853956</v>
      </c>
      <c r="K368" s="12" t="n">
        <f aca="false">MDETERM(N369:Q372)</f>
        <v>87075186831.3602</v>
      </c>
      <c r="N368" s="24" t="s">
        <v>6</v>
      </c>
      <c r="O368" s="24" t="s">
        <v>7</v>
      </c>
      <c r="P368" s="24" t="s">
        <v>8</v>
      </c>
      <c r="Q368" s="24" t="s">
        <v>9</v>
      </c>
      <c r="R368" s="25"/>
    </row>
    <row r="369" customFormat="false" ht="14.65" hidden="false" customHeight="false" outlineLevel="0" collapsed="false">
      <c r="I369" s="0" t="str">
        <f aca="false">ADDRESS(I368,2,1)</f>
        <v>$B$63</v>
      </c>
      <c r="J369" s="16" t="n">
        <f aca="true">INDIRECT(I369)</f>
        <v>0.0241319444444444</v>
      </c>
      <c r="K369" s="12" t="n">
        <f aca="false">MDETERM(S369:V372)</f>
        <v>-472169.894235298</v>
      </c>
      <c r="L369" s="12" t="n">
        <f aca="false">K369/K368</f>
        <v>-5.42255390332674E-006</v>
      </c>
      <c r="M369" s="16" t="n">
        <f aca="false">J369</f>
        <v>0.0241319444444444</v>
      </c>
      <c r="N369" s="24" t="n">
        <f aca="false">$N$3</f>
        <v>1</v>
      </c>
      <c r="O369" s="24" t="n">
        <f aca="false">$O$3</f>
        <v>16</v>
      </c>
      <c r="P369" s="24" t="n">
        <f aca="false">$P$3</f>
        <v>256</v>
      </c>
      <c r="Q369" s="24" t="n">
        <f aca="false">$Q$3</f>
        <v>4096</v>
      </c>
      <c r="R369" s="25"/>
      <c r="S369" s="26" t="n">
        <f aca="false">M369</f>
        <v>0.0241319444444444</v>
      </c>
      <c r="T369" s="24" t="n">
        <f aca="false">$O$3</f>
        <v>16</v>
      </c>
      <c r="U369" s="24" t="n">
        <f aca="false">$P$3</f>
        <v>256</v>
      </c>
      <c r="V369" s="24" t="n">
        <f aca="false">$Q$3</f>
        <v>4096</v>
      </c>
      <c r="X369" s="24" t="n">
        <f aca="false">$N$3</f>
        <v>1</v>
      </c>
      <c r="Y369" s="16" t="n">
        <f aca="false">S369</f>
        <v>0.0241319444444444</v>
      </c>
      <c r="Z369" s="24" t="n">
        <f aca="false">$P$3</f>
        <v>256</v>
      </c>
      <c r="AA369" s="24" t="n">
        <f aca="false">$Q$3</f>
        <v>4096</v>
      </c>
      <c r="AC369" s="24" t="n">
        <f aca="false">$N$3</f>
        <v>1</v>
      </c>
      <c r="AD369" s="24" t="n">
        <f aca="false">$O$3</f>
        <v>16</v>
      </c>
      <c r="AE369" s="16" t="n">
        <f aca="false">Y369</f>
        <v>0.0241319444444444</v>
      </c>
      <c r="AF369" s="24" t="n">
        <f aca="false">$Q$3</f>
        <v>4096</v>
      </c>
      <c r="AH369" s="24" t="n">
        <f aca="false">$N$3</f>
        <v>1</v>
      </c>
      <c r="AI369" s="24" t="n">
        <f aca="false">$O$3</f>
        <v>16</v>
      </c>
      <c r="AJ369" s="24" t="n">
        <f aca="false">$P$3</f>
        <v>256</v>
      </c>
      <c r="AK369" s="16" t="n">
        <f aca="false">AE369</f>
        <v>0.0241319444444444</v>
      </c>
    </row>
    <row r="370" customFormat="false" ht="14.65" hidden="false" customHeight="false" outlineLevel="0" collapsed="false">
      <c r="I370" s="0" t="str">
        <f aca="false">ADDRESS(I368,3,1)</f>
        <v>$C$63</v>
      </c>
      <c r="J370" s="16" t="n">
        <f aca="true">INDIRECT(I370)</f>
        <v>0.0617939814814815</v>
      </c>
      <c r="K370" s="12" t="n">
        <f aca="false">MDETERM(X369:AA372)</f>
        <v>129373983.734963</v>
      </c>
      <c r="L370" s="12" t="n">
        <f aca="false">K370/K368</f>
        <v>0.00148577325461872</v>
      </c>
      <c r="M370" s="16" t="n">
        <f aca="false">J370</f>
        <v>0.0617939814814815</v>
      </c>
      <c r="N370" s="24" t="n">
        <f aca="false">$N$4</f>
        <v>1</v>
      </c>
      <c r="O370" s="24" t="n">
        <f aca="false">$O$4</f>
        <v>40</v>
      </c>
      <c r="P370" s="24" t="n">
        <f aca="false">$P$4</f>
        <v>1600</v>
      </c>
      <c r="Q370" s="24" t="n">
        <f aca="false">$Q$4</f>
        <v>64000</v>
      </c>
      <c r="R370" s="25"/>
      <c r="S370" s="26" t="n">
        <f aca="false">M370</f>
        <v>0.0617939814814815</v>
      </c>
      <c r="T370" s="24" t="n">
        <f aca="false">$O$4</f>
        <v>40</v>
      </c>
      <c r="U370" s="24" t="n">
        <f aca="false">$P$4</f>
        <v>1600</v>
      </c>
      <c r="V370" s="24" t="n">
        <f aca="false">$Q$4</f>
        <v>64000</v>
      </c>
      <c r="X370" s="24" t="n">
        <f aca="false">$N$4</f>
        <v>1</v>
      </c>
      <c r="Y370" s="16" t="n">
        <f aca="false">S370</f>
        <v>0.0617939814814815</v>
      </c>
      <c r="Z370" s="24" t="n">
        <f aca="false">$P$4</f>
        <v>1600</v>
      </c>
      <c r="AA370" s="24" t="n">
        <f aca="false">$Q$4</f>
        <v>64000</v>
      </c>
      <c r="AC370" s="24" t="n">
        <f aca="false">$N$4</f>
        <v>1</v>
      </c>
      <c r="AD370" s="24" t="n">
        <f aca="false">$O$4</f>
        <v>40</v>
      </c>
      <c r="AE370" s="16" t="n">
        <f aca="false">Y370</f>
        <v>0.0617939814814815</v>
      </c>
      <c r="AF370" s="24" t="n">
        <f aca="false">$Q$4</f>
        <v>64000</v>
      </c>
      <c r="AH370" s="24" t="n">
        <f aca="false">$N$4</f>
        <v>1</v>
      </c>
      <c r="AI370" s="24" t="n">
        <f aca="false">$O$4</f>
        <v>40</v>
      </c>
      <c r="AJ370" s="24" t="n">
        <f aca="false">$P$4</f>
        <v>1600</v>
      </c>
      <c r="AK370" s="16" t="n">
        <f aca="false">AE370</f>
        <v>0.0617939814814815</v>
      </c>
    </row>
    <row r="371" customFormat="false" ht="14.65" hidden="false" customHeight="false" outlineLevel="0" collapsed="false">
      <c r="I371" s="0" t="str">
        <f aca="false">ADDRESS(I368,4,1)</f>
        <v>$D$63</v>
      </c>
      <c r="J371" s="16" t="n">
        <f aca="true">INDIRECT(I371)</f>
        <v>0.128912037037037</v>
      </c>
      <c r="K371" s="12" t="n">
        <f aca="false">MDETERM(AC369:AF372)</f>
        <v>120982.694294709</v>
      </c>
      <c r="L371" s="12" t="n">
        <f aca="false">K371/K368</f>
        <v>1.38940493494453E-006</v>
      </c>
      <c r="M371" s="16" t="n">
        <f aca="false">J371</f>
        <v>0.128912037037037</v>
      </c>
      <c r="N371" s="24" t="n">
        <f aca="false">$N$5</f>
        <v>1</v>
      </c>
      <c r="O371" s="24" t="n">
        <f aca="false">$O$5</f>
        <v>80</v>
      </c>
      <c r="P371" s="24" t="n">
        <f aca="false">$P$5</f>
        <v>6400</v>
      </c>
      <c r="Q371" s="24" t="n">
        <f aca="false">$Q$5</f>
        <v>512000</v>
      </c>
      <c r="R371" s="25"/>
      <c r="S371" s="26" t="n">
        <f aca="false">M371</f>
        <v>0.128912037037037</v>
      </c>
      <c r="T371" s="24" t="n">
        <f aca="false">$O$5</f>
        <v>80</v>
      </c>
      <c r="U371" s="24" t="n">
        <f aca="false">$P$5</f>
        <v>6400</v>
      </c>
      <c r="V371" s="24" t="n">
        <f aca="false">$Q$5</f>
        <v>512000</v>
      </c>
      <c r="X371" s="24" t="n">
        <f aca="false">$N$5</f>
        <v>1</v>
      </c>
      <c r="Y371" s="16" t="n">
        <f aca="false">S371</f>
        <v>0.128912037037037</v>
      </c>
      <c r="Z371" s="24" t="n">
        <f aca="false">$P$5</f>
        <v>6400</v>
      </c>
      <c r="AA371" s="24" t="n">
        <f aca="false">$Q$5</f>
        <v>512000</v>
      </c>
      <c r="AC371" s="24" t="n">
        <f aca="false">$N$5</f>
        <v>1</v>
      </c>
      <c r="AD371" s="24" t="n">
        <f aca="false">$O$5</f>
        <v>80</v>
      </c>
      <c r="AE371" s="16" t="n">
        <f aca="false">Y371</f>
        <v>0.128912037037037</v>
      </c>
      <c r="AF371" s="24" t="n">
        <f aca="false">$Q$5</f>
        <v>512000</v>
      </c>
      <c r="AH371" s="24" t="n">
        <f aca="false">$N$5</f>
        <v>1</v>
      </c>
      <c r="AI371" s="24" t="n">
        <f aca="false">$O$5</f>
        <v>80</v>
      </c>
      <c r="AJ371" s="24" t="n">
        <f aca="false">$P$5</f>
        <v>6400</v>
      </c>
      <c r="AK371" s="16" t="n">
        <f aca="false">AE371</f>
        <v>0.128912037037037</v>
      </c>
    </row>
    <row r="372" customFormat="false" ht="14.65" hidden="false" customHeight="false" outlineLevel="0" collapsed="false">
      <c r="I372" s="0" t="str">
        <f aca="false">ADDRESS(I368,5,1)</f>
        <v>$E$63</v>
      </c>
      <c r="J372" s="16" t="n">
        <f aca="true">INDIRECT(I372)</f>
        <v>0.284490740740741</v>
      </c>
      <c r="K372" s="12" t="n">
        <f aca="false">MDETERM(AH369:AK372)</f>
        <v>197.859252777837</v>
      </c>
      <c r="L372" s="12" t="n">
        <f aca="false">K372/K368</f>
        <v>2.27228054257333E-009</v>
      </c>
      <c r="M372" s="16" t="n">
        <f aca="false">J372</f>
        <v>0.284490740740741</v>
      </c>
      <c r="N372" s="24" t="n">
        <f aca="false">$N$6</f>
        <v>1</v>
      </c>
      <c r="O372" s="31" t="n">
        <f aca="false">$O$6</f>
        <v>160.9</v>
      </c>
      <c r="P372" s="24" t="n">
        <f aca="false">$P$6</f>
        <v>25888.81</v>
      </c>
      <c r="Q372" s="24" t="n">
        <f aca="false">$Q$6</f>
        <v>4165509.529</v>
      </c>
      <c r="R372" s="25"/>
      <c r="S372" s="26" t="n">
        <f aca="false">M372</f>
        <v>0.284490740740741</v>
      </c>
      <c r="T372" s="31" t="n">
        <f aca="false">$O$6</f>
        <v>160.9</v>
      </c>
      <c r="U372" s="24" t="n">
        <f aca="false">$P$6</f>
        <v>25888.81</v>
      </c>
      <c r="V372" s="24" t="n">
        <f aca="false">$Q$6</f>
        <v>4165509.529</v>
      </c>
      <c r="X372" s="24" t="n">
        <f aca="false">$N$6</f>
        <v>1</v>
      </c>
      <c r="Y372" s="16" t="n">
        <f aca="false">S372</f>
        <v>0.284490740740741</v>
      </c>
      <c r="Z372" s="24" t="n">
        <f aca="false">$P$6</f>
        <v>25888.81</v>
      </c>
      <c r="AA372" s="24" t="n">
        <f aca="false">$Q$6</f>
        <v>4165509.529</v>
      </c>
      <c r="AC372" s="24" t="n">
        <f aca="false">$N$6</f>
        <v>1</v>
      </c>
      <c r="AD372" s="31" t="n">
        <f aca="false">$O$6</f>
        <v>160.9</v>
      </c>
      <c r="AE372" s="16" t="n">
        <f aca="false">Y372</f>
        <v>0.284490740740741</v>
      </c>
      <c r="AF372" s="24" t="n">
        <f aca="false">$Q$6</f>
        <v>4165509.529</v>
      </c>
      <c r="AH372" s="24" t="n">
        <f aca="false">$N$6</f>
        <v>1</v>
      </c>
      <c r="AI372" s="31" t="n">
        <f aca="false">$O$6</f>
        <v>160.9</v>
      </c>
      <c r="AJ372" s="24" t="n">
        <f aca="false">$P$6</f>
        <v>25888.81</v>
      </c>
      <c r="AK372" s="16" t="n">
        <f aca="false">AE372</f>
        <v>0.284490740740741</v>
      </c>
    </row>
    <row r="374" customFormat="false" ht="14.65" hidden="false" customHeight="false" outlineLevel="0" collapsed="false">
      <c r="I374" s="12" t="n">
        <f aca="false">I368+1</f>
        <v>64</v>
      </c>
      <c r="J374" s="10" t="n">
        <f aca="false">L375+$F$1*L376+L377*$F$1*$F$1+L378*$F$1*$F$1*$F$1</f>
        <v>0.13173617205542</v>
      </c>
      <c r="K374" s="12" t="n">
        <f aca="false">MDETERM(N375:Q378)</f>
        <v>87075186831.3602</v>
      </c>
      <c r="N374" s="24" t="s">
        <v>6</v>
      </c>
      <c r="O374" s="24" t="s">
        <v>7</v>
      </c>
      <c r="P374" s="24" t="s">
        <v>8</v>
      </c>
      <c r="Q374" s="24" t="s">
        <v>9</v>
      </c>
      <c r="R374" s="25"/>
    </row>
    <row r="375" customFormat="false" ht="14.65" hidden="false" customHeight="false" outlineLevel="0" collapsed="false">
      <c r="I375" s="0" t="str">
        <f aca="false">ADDRESS(I374,2,1)</f>
        <v>$B$64</v>
      </c>
      <c r="J375" s="16" t="n">
        <f aca="true">INDIRECT(I375)</f>
        <v>0.0244444444444444</v>
      </c>
      <c r="K375" s="12" t="n">
        <f aca="false">MDETERM(S375:V378)</f>
        <v>-1784183.06346645</v>
      </c>
      <c r="L375" s="12" t="n">
        <f aca="false">K375/K374</f>
        <v>-2.04901433851863E-005</v>
      </c>
      <c r="M375" s="16" t="n">
        <f aca="false">J375</f>
        <v>0.0244444444444444</v>
      </c>
      <c r="N375" s="24" t="n">
        <f aca="false">$N$3</f>
        <v>1</v>
      </c>
      <c r="O375" s="24" t="n">
        <f aca="false">$O$3</f>
        <v>16</v>
      </c>
      <c r="P375" s="24" t="n">
        <f aca="false">$P$3</f>
        <v>256</v>
      </c>
      <c r="Q375" s="24" t="n">
        <f aca="false">$Q$3</f>
        <v>4096</v>
      </c>
      <c r="R375" s="25"/>
      <c r="S375" s="26" t="n">
        <f aca="false">M375</f>
        <v>0.0244444444444444</v>
      </c>
      <c r="T375" s="24" t="n">
        <f aca="false">$O$3</f>
        <v>16</v>
      </c>
      <c r="U375" s="24" t="n">
        <f aca="false">$P$3</f>
        <v>256</v>
      </c>
      <c r="V375" s="24" t="n">
        <f aca="false">$Q$3</f>
        <v>4096</v>
      </c>
      <c r="X375" s="24" t="n">
        <f aca="false">$N$3</f>
        <v>1</v>
      </c>
      <c r="Y375" s="16" t="n">
        <f aca="false">S375</f>
        <v>0.0244444444444444</v>
      </c>
      <c r="Z375" s="24" t="n">
        <f aca="false">$P$3</f>
        <v>256</v>
      </c>
      <c r="AA375" s="24" t="n">
        <f aca="false">$Q$3</f>
        <v>4096</v>
      </c>
      <c r="AC375" s="24" t="n">
        <f aca="false">$N$3</f>
        <v>1</v>
      </c>
      <c r="AD375" s="24" t="n">
        <f aca="false">$O$3</f>
        <v>16</v>
      </c>
      <c r="AE375" s="16" t="n">
        <f aca="false">Y375</f>
        <v>0.0244444444444444</v>
      </c>
      <c r="AF375" s="24" t="n">
        <f aca="false">$Q$3</f>
        <v>4096</v>
      </c>
      <c r="AH375" s="24" t="n">
        <f aca="false">$N$3</f>
        <v>1</v>
      </c>
      <c r="AI375" s="24" t="n">
        <f aca="false">$O$3</f>
        <v>16</v>
      </c>
      <c r="AJ375" s="24" t="n">
        <f aca="false">$P$3</f>
        <v>256</v>
      </c>
      <c r="AK375" s="16" t="n">
        <f aca="false">AE375</f>
        <v>0.0244444444444444</v>
      </c>
    </row>
    <row r="376" customFormat="false" ht="14.65" hidden="false" customHeight="false" outlineLevel="0" collapsed="false">
      <c r="I376" s="0" t="str">
        <f aca="false">ADDRESS(I374,3,1)</f>
        <v>$C$64</v>
      </c>
      <c r="J376" s="16" t="n">
        <f aca="true">INDIRECT(I376)</f>
        <v>0.062650462962963</v>
      </c>
      <c r="K376" s="12" t="n">
        <f aca="false">MDETERM(X375:AA378)</f>
        <v>131097742.179866</v>
      </c>
      <c r="L376" s="12" t="n">
        <f aca="false">K376/K374</f>
        <v>0.00150556946186937</v>
      </c>
      <c r="M376" s="16" t="n">
        <f aca="false">J376</f>
        <v>0.062650462962963</v>
      </c>
      <c r="N376" s="24" t="n">
        <f aca="false">$N$4</f>
        <v>1</v>
      </c>
      <c r="O376" s="24" t="n">
        <f aca="false">$O$4</f>
        <v>40</v>
      </c>
      <c r="P376" s="24" t="n">
        <f aca="false">$P$4</f>
        <v>1600</v>
      </c>
      <c r="Q376" s="24" t="n">
        <f aca="false">$Q$4</f>
        <v>64000</v>
      </c>
      <c r="R376" s="25"/>
      <c r="S376" s="26" t="n">
        <f aca="false">M376</f>
        <v>0.062650462962963</v>
      </c>
      <c r="T376" s="24" t="n">
        <f aca="false">$O$4</f>
        <v>40</v>
      </c>
      <c r="U376" s="24" t="n">
        <f aca="false">$P$4</f>
        <v>1600</v>
      </c>
      <c r="V376" s="24" t="n">
        <f aca="false">$Q$4</f>
        <v>64000</v>
      </c>
      <c r="X376" s="24" t="n">
        <f aca="false">$N$4</f>
        <v>1</v>
      </c>
      <c r="Y376" s="16" t="n">
        <f aca="false">S376</f>
        <v>0.062650462962963</v>
      </c>
      <c r="Z376" s="24" t="n">
        <f aca="false">$P$4</f>
        <v>1600</v>
      </c>
      <c r="AA376" s="24" t="n">
        <f aca="false">$Q$4</f>
        <v>64000</v>
      </c>
      <c r="AC376" s="24" t="n">
        <f aca="false">$N$4</f>
        <v>1</v>
      </c>
      <c r="AD376" s="24" t="n">
        <f aca="false">$O$4</f>
        <v>40</v>
      </c>
      <c r="AE376" s="16" t="n">
        <f aca="false">Y376</f>
        <v>0.062650462962963</v>
      </c>
      <c r="AF376" s="24" t="n">
        <f aca="false">$Q$4</f>
        <v>64000</v>
      </c>
      <c r="AH376" s="24" t="n">
        <f aca="false">$N$4</f>
        <v>1</v>
      </c>
      <c r="AI376" s="24" t="n">
        <f aca="false">$O$4</f>
        <v>40</v>
      </c>
      <c r="AJ376" s="24" t="n">
        <f aca="false">$P$4</f>
        <v>1600</v>
      </c>
      <c r="AK376" s="16" t="n">
        <f aca="false">AE376</f>
        <v>0.062650462962963</v>
      </c>
    </row>
    <row r="377" customFormat="false" ht="14.65" hidden="false" customHeight="false" outlineLevel="0" collapsed="false">
      <c r="I377" s="0" t="str">
        <f aca="false">ADDRESS(I374,4,1)</f>
        <v>$D$64</v>
      </c>
      <c r="J377" s="16" t="n">
        <f aca="true">INDIRECT(I377)</f>
        <v>0.13087962962963</v>
      </c>
      <c r="K377" s="12" t="n">
        <f aca="false">MDETERM(AC375:AF378)</f>
        <v>124229.546316684</v>
      </c>
      <c r="L377" s="12" t="n">
        <f aca="false">K377/K374</f>
        <v>1.42669284829995E-006</v>
      </c>
      <c r="M377" s="16" t="n">
        <f aca="false">J377</f>
        <v>0.13087962962963</v>
      </c>
      <c r="N377" s="24" t="n">
        <f aca="false">$N$5</f>
        <v>1</v>
      </c>
      <c r="O377" s="24" t="n">
        <f aca="false">$O$5</f>
        <v>80</v>
      </c>
      <c r="P377" s="24" t="n">
        <f aca="false">$P$5</f>
        <v>6400</v>
      </c>
      <c r="Q377" s="24" t="n">
        <f aca="false">$Q$5</f>
        <v>512000</v>
      </c>
      <c r="R377" s="25"/>
      <c r="S377" s="26" t="n">
        <f aca="false">M377</f>
        <v>0.13087962962963</v>
      </c>
      <c r="T377" s="24" t="n">
        <f aca="false">$O$5</f>
        <v>80</v>
      </c>
      <c r="U377" s="24" t="n">
        <f aca="false">$P$5</f>
        <v>6400</v>
      </c>
      <c r="V377" s="24" t="n">
        <f aca="false">$Q$5</f>
        <v>512000</v>
      </c>
      <c r="X377" s="24" t="n">
        <f aca="false">$N$5</f>
        <v>1</v>
      </c>
      <c r="Y377" s="16" t="n">
        <f aca="false">S377</f>
        <v>0.13087962962963</v>
      </c>
      <c r="Z377" s="24" t="n">
        <f aca="false">$P$5</f>
        <v>6400</v>
      </c>
      <c r="AA377" s="24" t="n">
        <f aca="false">$Q$5</f>
        <v>512000</v>
      </c>
      <c r="AC377" s="24" t="n">
        <f aca="false">$N$5</f>
        <v>1</v>
      </c>
      <c r="AD377" s="24" t="n">
        <f aca="false">$O$5</f>
        <v>80</v>
      </c>
      <c r="AE377" s="16" t="n">
        <f aca="false">Y377</f>
        <v>0.13087962962963</v>
      </c>
      <c r="AF377" s="24" t="n">
        <f aca="false">$Q$5</f>
        <v>512000</v>
      </c>
      <c r="AH377" s="24" t="n">
        <f aca="false">$N$5</f>
        <v>1</v>
      </c>
      <c r="AI377" s="24" t="n">
        <f aca="false">$O$5</f>
        <v>80</v>
      </c>
      <c r="AJ377" s="24" t="n">
        <f aca="false">$P$5</f>
        <v>6400</v>
      </c>
      <c r="AK377" s="16" t="n">
        <f aca="false">AE377</f>
        <v>0.13087962962963</v>
      </c>
    </row>
    <row r="378" customFormat="false" ht="14.65" hidden="false" customHeight="false" outlineLevel="0" collapsed="false">
      <c r="I378" s="0" t="str">
        <f aca="false">ADDRESS(I374,5,1)</f>
        <v>$E$64</v>
      </c>
      <c r="J378" s="16" t="n">
        <f aca="true">INDIRECT(I378)</f>
        <v>0.289930555555556</v>
      </c>
      <c r="K378" s="12" t="n">
        <f aca="false">MDETERM(AH375:AK378)</f>
        <v>225.124833333253</v>
      </c>
      <c r="L378" s="12" t="n">
        <f aca="false">K378/K374</f>
        <v>2.58540741083055E-009</v>
      </c>
      <c r="M378" s="16" t="n">
        <f aca="false">J378</f>
        <v>0.289930555555556</v>
      </c>
      <c r="N378" s="24" t="n">
        <f aca="false">$N$6</f>
        <v>1</v>
      </c>
      <c r="O378" s="31" t="n">
        <f aca="false">$O$6</f>
        <v>160.9</v>
      </c>
      <c r="P378" s="24" t="n">
        <f aca="false">$P$6</f>
        <v>25888.81</v>
      </c>
      <c r="Q378" s="24" t="n">
        <f aca="false">$Q$6</f>
        <v>4165509.529</v>
      </c>
      <c r="R378" s="25"/>
      <c r="S378" s="26" t="n">
        <f aca="false">M378</f>
        <v>0.289930555555556</v>
      </c>
      <c r="T378" s="31" t="n">
        <f aca="false">$O$6</f>
        <v>160.9</v>
      </c>
      <c r="U378" s="24" t="n">
        <f aca="false">$P$6</f>
        <v>25888.81</v>
      </c>
      <c r="V378" s="24" t="n">
        <f aca="false">$Q$6</f>
        <v>4165509.529</v>
      </c>
      <c r="X378" s="24" t="n">
        <f aca="false">$N$6</f>
        <v>1</v>
      </c>
      <c r="Y378" s="16" t="n">
        <f aca="false">S378</f>
        <v>0.289930555555556</v>
      </c>
      <c r="Z378" s="24" t="n">
        <f aca="false">$P$6</f>
        <v>25888.81</v>
      </c>
      <c r="AA378" s="24" t="n">
        <f aca="false">$Q$6</f>
        <v>4165509.529</v>
      </c>
      <c r="AC378" s="24" t="n">
        <f aca="false">$N$6</f>
        <v>1</v>
      </c>
      <c r="AD378" s="31" t="n">
        <f aca="false">$O$6</f>
        <v>160.9</v>
      </c>
      <c r="AE378" s="16" t="n">
        <f aca="false">Y378</f>
        <v>0.289930555555556</v>
      </c>
      <c r="AF378" s="24" t="n">
        <f aca="false">$Q$6</f>
        <v>4165509.529</v>
      </c>
      <c r="AH378" s="24" t="n">
        <f aca="false">$N$6</f>
        <v>1</v>
      </c>
      <c r="AI378" s="31" t="n">
        <f aca="false">$O$6</f>
        <v>160.9</v>
      </c>
      <c r="AJ378" s="24" t="n">
        <f aca="false">$P$6</f>
        <v>25888.81</v>
      </c>
      <c r="AK378" s="16" t="n">
        <f aca="false">AE378</f>
        <v>0.289930555555556</v>
      </c>
    </row>
    <row r="380" customFormat="false" ht="14.65" hidden="false" customHeight="false" outlineLevel="0" collapsed="false">
      <c r="I380" s="12" t="n">
        <f aca="false">I374+1</f>
        <v>65</v>
      </c>
      <c r="J380" s="10" t="n">
        <f aca="false">L381+$F$1*L382+L383*$F$1*$F$1+L384*$F$1*$F$1*$F$1</f>
        <v>0.133847619001854</v>
      </c>
      <c r="K380" s="12" t="n">
        <f aca="false">MDETERM(N381:Q384)</f>
        <v>87075186831.3602</v>
      </c>
      <c r="N380" s="24" t="s">
        <v>6</v>
      </c>
      <c r="O380" s="24" t="s">
        <v>7</v>
      </c>
      <c r="P380" s="24" t="s">
        <v>8</v>
      </c>
      <c r="Q380" s="24" t="s">
        <v>9</v>
      </c>
      <c r="R380" s="25"/>
    </row>
    <row r="381" customFormat="false" ht="14.65" hidden="false" customHeight="false" outlineLevel="0" collapsed="false">
      <c r="I381" s="0" t="str">
        <f aca="false">ADDRESS(I380,2,1)</f>
        <v>$B$65</v>
      </c>
      <c r="J381" s="16" t="n">
        <f aca="true">INDIRECT(I381)</f>
        <v>0.0247800925925926</v>
      </c>
      <c r="K381" s="12" t="n">
        <f aca="false">MDETERM(S381:V384)</f>
        <v>-1385201.93279259</v>
      </c>
      <c r="L381" s="12" t="n">
        <f aca="false">K381/K380</f>
        <v>-1.59081132432748E-005</v>
      </c>
      <c r="M381" s="16" t="n">
        <f aca="false">J381</f>
        <v>0.0247800925925926</v>
      </c>
      <c r="N381" s="24" t="n">
        <f aca="false">$N$3</f>
        <v>1</v>
      </c>
      <c r="O381" s="24" t="n">
        <f aca="false">$O$3</f>
        <v>16</v>
      </c>
      <c r="P381" s="24" t="n">
        <f aca="false">$P$3</f>
        <v>256</v>
      </c>
      <c r="Q381" s="24" t="n">
        <f aca="false">$Q$3</f>
        <v>4096</v>
      </c>
      <c r="R381" s="25"/>
      <c r="S381" s="26" t="n">
        <f aca="false">M381</f>
        <v>0.0247800925925926</v>
      </c>
      <c r="T381" s="24" t="n">
        <f aca="false">$O$3</f>
        <v>16</v>
      </c>
      <c r="U381" s="24" t="n">
        <f aca="false">$P$3</f>
        <v>256</v>
      </c>
      <c r="V381" s="24" t="n">
        <f aca="false">$Q$3</f>
        <v>4096</v>
      </c>
      <c r="X381" s="24" t="n">
        <f aca="false">$N$3</f>
        <v>1</v>
      </c>
      <c r="Y381" s="16" t="n">
        <f aca="false">S381</f>
        <v>0.0247800925925926</v>
      </c>
      <c r="Z381" s="24" t="n">
        <f aca="false">$P$3</f>
        <v>256</v>
      </c>
      <c r="AA381" s="24" t="n">
        <f aca="false">$Q$3</f>
        <v>4096</v>
      </c>
      <c r="AC381" s="24" t="n">
        <f aca="false">$N$3</f>
        <v>1</v>
      </c>
      <c r="AD381" s="24" t="n">
        <f aca="false">$O$3</f>
        <v>16</v>
      </c>
      <c r="AE381" s="16" t="n">
        <f aca="false">Y381</f>
        <v>0.0247800925925926</v>
      </c>
      <c r="AF381" s="24" t="n">
        <f aca="false">$Q$3</f>
        <v>4096</v>
      </c>
      <c r="AH381" s="24" t="n">
        <f aca="false">$N$3</f>
        <v>1</v>
      </c>
      <c r="AI381" s="24" t="n">
        <f aca="false">$O$3</f>
        <v>16</v>
      </c>
      <c r="AJ381" s="24" t="n">
        <f aca="false">$P$3</f>
        <v>256</v>
      </c>
      <c r="AK381" s="16" t="n">
        <f aca="false">AE381</f>
        <v>0.0247800925925926</v>
      </c>
    </row>
    <row r="382" customFormat="false" ht="14.65" hidden="false" customHeight="false" outlineLevel="0" collapsed="false">
      <c r="I382" s="0" t="str">
        <f aca="false">ADDRESS(I380,3,1)</f>
        <v>$C$65</v>
      </c>
      <c r="J382" s="16" t="n">
        <f aca="true">INDIRECT(I382)</f>
        <v>0.0635532407407407</v>
      </c>
      <c r="K382" s="12" t="n">
        <f aca="false">MDETERM(X381:AA384)</f>
        <v>132813121.27048</v>
      </c>
      <c r="L382" s="12" t="n">
        <f aca="false">K382/K380</f>
        <v>0.00152526943786754</v>
      </c>
      <c r="M382" s="16" t="n">
        <f aca="false">J382</f>
        <v>0.0635532407407407</v>
      </c>
      <c r="N382" s="24" t="n">
        <f aca="false">$N$4</f>
        <v>1</v>
      </c>
      <c r="O382" s="24" t="n">
        <f aca="false">$O$4</f>
        <v>40</v>
      </c>
      <c r="P382" s="24" t="n">
        <f aca="false">$P$4</f>
        <v>1600</v>
      </c>
      <c r="Q382" s="24" t="n">
        <f aca="false">$Q$4</f>
        <v>64000</v>
      </c>
      <c r="R382" s="25"/>
      <c r="S382" s="26" t="n">
        <f aca="false">M382</f>
        <v>0.0635532407407407</v>
      </c>
      <c r="T382" s="24" t="n">
        <f aca="false">$O$4</f>
        <v>40</v>
      </c>
      <c r="U382" s="24" t="n">
        <f aca="false">$P$4</f>
        <v>1600</v>
      </c>
      <c r="V382" s="24" t="n">
        <f aca="false">$Q$4</f>
        <v>64000</v>
      </c>
      <c r="X382" s="24" t="n">
        <f aca="false">$N$4</f>
        <v>1</v>
      </c>
      <c r="Y382" s="16" t="n">
        <f aca="false">S382</f>
        <v>0.0635532407407407</v>
      </c>
      <c r="Z382" s="24" t="n">
        <f aca="false">$P$4</f>
        <v>1600</v>
      </c>
      <c r="AA382" s="24" t="n">
        <f aca="false">$Q$4</f>
        <v>64000</v>
      </c>
      <c r="AC382" s="24" t="n">
        <f aca="false">$N$4</f>
        <v>1</v>
      </c>
      <c r="AD382" s="24" t="n">
        <f aca="false">$O$4</f>
        <v>40</v>
      </c>
      <c r="AE382" s="16" t="n">
        <f aca="false">Y382</f>
        <v>0.0635532407407407</v>
      </c>
      <c r="AF382" s="24" t="n">
        <f aca="false">$Q$4</f>
        <v>64000</v>
      </c>
      <c r="AH382" s="24" t="n">
        <f aca="false">$N$4</f>
        <v>1</v>
      </c>
      <c r="AI382" s="24" t="n">
        <f aca="false">$O$4</f>
        <v>40</v>
      </c>
      <c r="AJ382" s="24" t="n">
        <f aca="false">$P$4</f>
        <v>1600</v>
      </c>
      <c r="AK382" s="16" t="n">
        <f aca="false">AE382</f>
        <v>0.0635532407407407</v>
      </c>
    </row>
    <row r="383" customFormat="false" ht="14.65" hidden="false" customHeight="false" outlineLevel="0" collapsed="false">
      <c r="I383" s="0" t="str">
        <f aca="false">ADDRESS(I380,4,1)</f>
        <v>$D$65</v>
      </c>
      <c r="J383" s="16" t="n">
        <f aca="true">INDIRECT(I383)</f>
        <v>0.132974537037037</v>
      </c>
      <c r="K383" s="12" t="n">
        <f aca="false">MDETERM(AC381:AF384)</f>
        <v>129226.115970007</v>
      </c>
      <c r="L383" s="12" t="n">
        <f aca="false">K383/K380</f>
        <v>1.48407509271592E-006</v>
      </c>
      <c r="M383" s="16" t="n">
        <f aca="false">J383</f>
        <v>0.132974537037037</v>
      </c>
      <c r="N383" s="24" t="n">
        <f aca="false">$N$5</f>
        <v>1</v>
      </c>
      <c r="O383" s="24" t="n">
        <f aca="false">$O$5</f>
        <v>80</v>
      </c>
      <c r="P383" s="24" t="n">
        <f aca="false">$P$5</f>
        <v>6400</v>
      </c>
      <c r="Q383" s="24" t="n">
        <f aca="false">$Q$5</f>
        <v>512000</v>
      </c>
      <c r="R383" s="25"/>
      <c r="S383" s="26" t="n">
        <f aca="false">M383</f>
        <v>0.132974537037037</v>
      </c>
      <c r="T383" s="24" t="n">
        <f aca="false">$O$5</f>
        <v>80</v>
      </c>
      <c r="U383" s="24" t="n">
        <f aca="false">$P$5</f>
        <v>6400</v>
      </c>
      <c r="V383" s="24" t="n">
        <f aca="false">$Q$5</f>
        <v>512000</v>
      </c>
      <c r="X383" s="24" t="n">
        <f aca="false">$N$5</f>
        <v>1</v>
      </c>
      <c r="Y383" s="16" t="n">
        <f aca="false">S383</f>
        <v>0.132974537037037</v>
      </c>
      <c r="Z383" s="24" t="n">
        <f aca="false">$P$5</f>
        <v>6400</v>
      </c>
      <c r="AA383" s="24" t="n">
        <f aca="false">$Q$5</f>
        <v>512000</v>
      </c>
      <c r="AC383" s="24" t="n">
        <f aca="false">$N$5</f>
        <v>1</v>
      </c>
      <c r="AD383" s="24" t="n">
        <f aca="false">$O$5</f>
        <v>80</v>
      </c>
      <c r="AE383" s="16" t="n">
        <f aca="false">Y383</f>
        <v>0.132974537037037</v>
      </c>
      <c r="AF383" s="24" t="n">
        <f aca="false">$Q$5</f>
        <v>512000</v>
      </c>
      <c r="AH383" s="24" t="n">
        <f aca="false">$N$5</f>
        <v>1</v>
      </c>
      <c r="AI383" s="24" t="n">
        <f aca="false">$O$5</f>
        <v>80</v>
      </c>
      <c r="AJ383" s="24" t="n">
        <f aca="false">$P$5</f>
        <v>6400</v>
      </c>
      <c r="AK383" s="16" t="n">
        <f aca="false">AE383</f>
        <v>0.132974537037037</v>
      </c>
    </row>
    <row r="384" customFormat="false" ht="14.65" hidden="false" customHeight="false" outlineLevel="0" collapsed="false">
      <c r="I384" s="0" t="str">
        <f aca="false">ADDRESS(I380,5,1)</f>
        <v>$E$65</v>
      </c>
      <c r="J384" s="16" t="n">
        <f aca="true">INDIRECT(I384)</f>
        <v>0.295787037037037</v>
      </c>
      <c r="K384" s="12" t="n">
        <f aca="false">MDETERM(AH381:AK384)</f>
        <v>250.138699999973</v>
      </c>
      <c r="L384" s="12" t="n">
        <f aca="false">K384/K380</f>
        <v>2.872674858389E-009</v>
      </c>
      <c r="M384" s="16" t="n">
        <f aca="false">J384</f>
        <v>0.295787037037037</v>
      </c>
      <c r="N384" s="24" t="n">
        <f aca="false">$N$6</f>
        <v>1</v>
      </c>
      <c r="O384" s="31" t="n">
        <f aca="false">$O$6</f>
        <v>160.9</v>
      </c>
      <c r="P384" s="24" t="n">
        <f aca="false">$P$6</f>
        <v>25888.81</v>
      </c>
      <c r="Q384" s="24" t="n">
        <f aca="false">$Q$6</f>
        <v>4165509.529</v>
      </c>
      <c r="R384" s="25"/>
      <c r="S384" s="26" t="n">
        <f aca="false">M384</f>
        <v>0.295787037037037</v>
      </c>
      <c r="T384" s="31" t="n">
        <f aca="false">$O$6</f>
        <v>160.9</v>
      </c>
      <c r="U384" s="24" t="n">
        <f aca="false">$P$6</f>
        <v>25888.81</v>
      </c>
      <c r="V384" s="24" t="n">
        <f aca="false">$Q$6</f>
        <v>4165509.529</v>
      </c>
      <c r="X384" s="24" t="n">
        <f aca="false">$N$6</f>
        <v>1</v>
      </c>
      <c r="Y384" s="16" t="n">
        <f aca="false">S384</f>
        <v>0.295787037037037</v>
      </c>
      <c r="Z384" s="24" t="n">
        <f aca="false">$P$6</f>
        <v>25888.81</v>
      </c>
      <c r="AA384" s="24" t="n">
        <f aca="false">$Q$6</f>
        <v>4165509.529</v>
      </c>
      <c r="AC384" s="24" t="n">
        <f aca="false">$N$6</f>
        <v>1</v>
      </c>
      <c r="AD384" s="31" t="n">
        <f aca="false">$O$6</f>
        <v>160.9</v>
      </c>
      <c r="AE384" s="16" t="n">
        <f aca="false">Y384</f>
        <v>0.295787037037037</v>
      </c>
      <c r="AF384" s="24" t="n">
        <f aca="false">$Q$6</f>
        <v>4165509.529</v>
      </c>
      <c r="AH384" s="24" t="n">
        <f aca="false">$N$6</f>
        <v>1</v>
      </c>
      <c r="AI384" s="31" t="n">
        <f aca="false">$O$6</f>
        <v>160.9</v>
      </c>
      <c r="AJ384" s="24" t="n">
        <f aca="false">$P$6</f>
        <v>25888.81</v>
      </c>
      <c r="AK384" s="16" t="n">
        <f aca="false">AE384</f>
        <v>0.295787037037037</v>
      </c>
    </row>
    <row r="386" customFormat="false" ht="14.65" hidden="false" customHeight="false" outlineLevel="0" collapsed="false">
      <c r="I386" s="12" t="n">
        <f aca="false">I380+1</f>
        <v>66</v>
      </c>
      <c r="J386" s="10" t="n">
        <f aca="false">L387+$F$1*L388+L389*$F$1*$F$1+L390*$F$1*$F$1*$F$1</f>
        <v>0.136087612592809</v>
      </c>
      <c r="K386" s="12" t="n">
        <f aca="false">MDETERM(N387:Q390)</f>
        <v>87075186831.3602</v>
      </c>
      <c r="N386" s="24" t="s">
        <v>6</v>
      </c>
      <c r="O386" s="24" t="s">
        <v>7</v>
      </c>
      <c r="P386" s="24" t="s">
        <v>8</v>
      </c>
      <c r="Q386" s="24" t="s">
        <v>9</v>
      </c>
      <c r="R386" s="25"/>
    </row>
    <row r="387" customFormat="false" ht="14.65" hidden="false" customHeight="false" outlineLevel="0" collapsed="false">
      <c r="I387" s="0" t="str">
        <f aca="false">ADDRESS(I386,2,1)</f>
        <v>$B$66</v>
      </c>
      <c r="J387" s="16" t="n">
        <f aca="true">INDIRECT(I387)</f>
        <v>0.0251273148148148</v>
      </c>
      <c r="K387" s="12" t="n">
        <f aca="false">MDETERM(S387:V390)</f>
        <v>-1788726.24890008</v>
      </c>
      <c r="L387" s="12" t="n">
        <f aca="false">K387/K386</f>
        <v>-2.05423188165456E-005</v>
      </c>
      <c r="M387" s="16" t="n">
        <f aca="false">J387</f>
        <v>0.0251273148148148</v>
      </c>
      <c r="N387" s="24" t="n">
        <f aca="false">$N$3</f>
        <v>1</v>
      </c>
      <c r="O387" s="24" t="n">
        <f aca="false">$O$3</f>
        <v>16</v>
      </c>
      <c r="P387" s="24" t="n">
        <f aca="false">$P$3</f>
        <v>256</v>
      </c>
      <c r="Q387" s="24" t="n">
        <f aca="false">$Q$3</f>
        <v>4096</v>
      </c>
      <c r="R387" s="25"/>
      <c r="S387" s="26" t="n">
        <f aca="false">M387</f>
        <v>0.0251273148148148</v>
      </c>
      <c r="T387" s="24" t="n">
        <f aca="false">$O$3</f>
        <v>16</v>
      </c>
      <c r="U387" s="24" t="n">
        <f aca="false">$P$3</f>
        <v>256</v>
      </c>
      <c r="V387" s="24" t="n">
        <f aca="false">$Q$3</f>
        <v>4096</v>
      </c>
      <c r="X387" s="24" t="n">
        <f aca="false">$N$3</f>
        <v>1</v>
      </c>
      <c r="Y387" s="16" t="n">
        <f aca="false">S387</f>
        <v>0.0251273148148148</v>
      </c>
      <c r="Z387" s="24" t="n">
        <f aca="false">$P$3</f>
        <v>256</v>
      </c>
      <c r="AA387" s="24" t="n">
        <f aca="false">$Q$3</f>
        <v>4096</v>
      </c>
      <c r="AC387" s="24" t="n">
        <f aca="false">$N$3</f>
        <v>1</v>
      </c>
      <c r="AD387" s="24" t="n">
        <f aca="false">$O$3</f>
        <v>16</v>
      </c>
      <c r="AE387" s="16" t="n">
        <f aca="false">Y387</f>
        <v>0.0251273148148148</v>
      </c>
      <c r="AF387" s="24" t="n">
        <f aca="false">$Q$3</f>
        <v>4096</v>
      </c>
      <c r="AH387" s="24" t="n">
        <f aca="false">$N$3</f>
        <v>1</v>
      </c>
      <c r="AI387" s="24" t="n">
        <f aca="false">$O$3</f>
        <v>16</v>
      </c>
      <c r="AJ387" s="24" t="n">
        <f aca="false">$P$3</f>
        <v>256</v>
      </c>
      <c r="AK387" s="16" t="n">
        <f aca="false">AE387</f>
        <v>0.0251273148148148</v>
      </c>
    </row>
    <row r="388" customFormat="false" ht="14.65" hidden="false" customHeight="false" outlineLevel="0" collapsed="false">
      <c r="I388" s="0" t="str">
        <f aca="false">ADDRESS(I386,3,1)</f>
        <v>$C$66</v>
      </c>
      <c r="J388" s="16" t="n">
        <f aca="true">INDIRECT(I388)</f>
        <v>0.0645023148148148</v>
      </c>
      <c r="K388" s="12" t="n">
        <f aca="false">MDETERM(X387:AA390)</f>
        <v>134640245.11397</v>
      </c>
      <c r="L388" s="12" t="n">
        <f aca="false">K388/K386</f>
        <v>0.00154625272725202</v>
      </c>
      <c r="M388" s="16" t="n">
        <f aca="false">J388</f>
        <v>0.0645023148148148</v>
      </c>
      <c r="N388" s="24" t="n">
        <f aca="false">$N$4</f>
        <v>1</v>
      </c>
      <c r="O388" s="24" t="n">
        <f aca="false">$O$4</f>
        <v>40</v>
      </c>
      <c r="P388" s="24" t="n">
        <f aca="false">$P$4</f>
        <v>1600</v>
      </c>
      <c r="Q388" s="24" t="n">
        <f aca="false">$Q$4</f>
        <v>64000</v>
      </c>
      <c r="R388" s="25"/>
      <c r="S388" s="26" t="n">
        <f aca="false">M388</f>
        <v>0.0645023148148148</v>
      </c>
      <c r="T388" s="24" t="n">
        <f aca="false">$O$4</f>
        <v>40</v>
      </c>
      <c r="U388" s="24" t="n">
        <f aca="false">$P$4</f>
        <v>1600</v>
      </c>
      <c r="V388" s="24" t="n">
        <f aca="false">$Q$4</f>
        <v>64000</v>
      </c>
      <c r="X388" s="24" t="n">
        <f aca="false">$N$4</f>
        <v>1</v>
      </c>
      <c r="Y388" s="16" t="n">
        <f aca="false">S388</f>
        <v>0.0645023148148148</v>
      </c>
      <c r="Z388" s="24" t="n">
        <f aca="false">$P$4</f>
        <v>1600</v>
      </c>
      <c r="AA388" s="24" t="n">
        <f aca="false">$Q$4</f>
        <v>64000</v>
      </c>
      <c r="AC388" s="24" t="n">
        <f aca="false">$N$4</f>
        <v>1</v>
      </c>
      <c r="AD388" s="24" t="n">
        <f aca="false">$O$4</f>
        <v>40</v>
      </c>
      <c r="AE388" s="16" t="n">
        <f aca="false">Y388</f>
        <v>0.0645023148148148</v>
      </c>
      <c r="AF388" s="24" t="n">
        <f aca="false">$Q$4</f>
        <v>64000</v>
      </c>
      <c r="AH388" s="24" t="n">
        <f aca="false">$N$4</f>
        <v>1</v>
      </c>
      <c r="AI388" s="24" t="n">
        <f aca="false">$O$4</f>
        <v>40</v>
      </c>
      <c r="AJ388" s="24" t="n">
        <f aca="false">$P$4</f>
        <v>1600</v>
      </c>
      <c r="AK388" s="16" t="n">
        <f aca="false">AE388</f>
        <v>0.0645023148148148</v>
      </c>
    </row>
    <row r="389" customFormat="false" ht="14.65" hidden="false" customHeight="false" outlineLevel="0" collapsed="false">
      <c r="I389" s="0" t="str">
        <f aca="false">ADDRESS(I386,4,1)</f>
        <v>$D$66</v>
      </c>
      <c r="J389" s="16" t="n">
        <f aca="true">INDIRECT(I389)</f>
        <v>0.135196759259259</v>
      </c>
      <c r="K389" s="12" t="n">
        <f aca="false">MDETERM(AC387:AF390)</f>
        <v>134216.88958387</v>
      </c>
      <c r="L389" s="12" t="n">
        <f aca="false">K389/K386</f>
        <v>1.54139077351404E-006</v>
      </c>
      <c r="M389" s="16" t="n">
        <f aca="false">J389</f>
        <v>0.135196759259259</v>
      </c>
      <c r="N389" s="24" t="n">
        <f aca="false">$N$5</f>
        <v>1</v>
      </c>
      <c r="O389" s="24" t="n">
        <f aca="false">$O$5</f>
        <v>80</v>
      </c>
      <c r="P389" s="24" t="n">
        <f aca="false">$P$5</f>
        <v>6400</v>
      </c>
      <c r="Q389" s="24" t="n">
        <f aca="false">$Q$5</f>
        <v>512000</v>
      </c>
      <c r="R389" s="25"/>
      <c r="S389" s="26" t="n">
        <f aca="false">M389</f>
        <v>0.135196759259259</v>
      </c>
      <c r="T389" s="24" t="n">
        <f aca="false">$O$5</f>
        <v>80</v>
      </c>
      <c r="U389" s="24" t="n">
        <f aca="false">$P$5</f>
        <v>6400</v>
      </c>
      <c r="V389" s="24" t="n">
        <f aca="false">$Q$5</f>
        <v>512000</v>
      </c>
      <c r="X389" s="24" t="n">
        <f aca="false">$N$5</f>
        <v>1</v>
      </c>
      <c r="Y389" s="16" t="n">
        <f aca="false">S389</f>
        <v>0.135196759259259</v>
      </c>
      <c r="Z389" s="24" t="n">
        <f aca="false">$P$5</f>
        <v>6400</v>
      </c>
      <c r="AA389" s="24" t="n">
        <f aca="false">$Q$5</f>
        <v>512000</v>
      </c>
      <c r="AC389" s="24" t="n">
        <f aca="false">$N$5</f>
        <v>1</v>
      </c>
      <c r="AD389" s="24" t="n">
        <f aca="false">$O$5</f>
        <v>80</v>
      </c>
      <c r="AE389" s="16" t="n">
        <f aca="false">Y389</f>
        <v>0.135196759259259</v>
      </c>
      <c r="AF389" s="24" t="n">
        <f aca="false">$Q$5</f>
        <v>512000</v>
      </c>
      <c r="AH389" s="24" t="n">
        <f aca="false">$N$5</f>
        <v>1</v>
      </c>
      <c r="AI389" s="24" t="n">
        <f aca="false">$O$5</f>
        <v>80</v>
      </c>
      <c r="AJ389" s="24" t="n">
        <f aca="false">$P$5</f>
        <v>6400</v>
      </c>
      <c r="AK389" s="16" t="n">
        <f aca="false">AE389</f>
        <v>0.135196759259259</v>
      </c>
    </row>
    <row r="390" customFormat="false" ht="14.65" hidden="false" customHeight="false" outlineLevel="0" collapsed="false">
      <c r="I390" s="0" t="str">
        <f aca="false">ADDRESS(I386,5,1)</f>
        <v>$E$66</v>
      </c>
      <c r="J390" s="16" t="n">
        <f aca="true">INDIRECT(I390)</f>
        <v>0.302118055555555</v>
      </c>
      <c r="K390" s="12" t="n">
        <f aca="false">MDETERM(AH387:AK390)</f>
        <v>280.984561111187</v>
      </c>
      <c r="L390" s="12" t="n">
        <f aca="false">K390/K386</f>
        <v>3.22691884262475E-009</v>
      </c>
      <c r="M390" s="16" t="n">
        <f aca="false">J390</f>
        <v>0.302118055555555</v>
      </c>
      <c r="N390" s="24" t="n">
        <f aca="false">$N$6</f>
        <v>1</v>
      </c>
      <c r="O390" s="31" t="n">
        <f aca="false">$O$6</f>
        <v>160.9</v>
      </c>
      <c r="P390" s="24" t="n">
        <f aca="false">$P$6</f>
        <v>25888.81</v>
      </c>
      <c r="Q390" s="24" t="n">
        <f aca="false">$Q$6</f>
        <v>4165509.529</v>
      </c>
      <c r="R390" s="25"/>
      <c r="S390" s="26" t="n">
        <f aca="false">M390</f>
        <v>0.302118055555555</v>
      </c>
      <c r="T390" s="31" t="n">
        <f aca="false">$O$6</f>
        <v>160.9</v>
      </c>
      <c r="U390" s="24" t="n">
        <f aca="false">$P$6</f>
        <v>25888.81</v>
      </c>
      <c r="V390" s="24" t="n">
        <f aca="false">$Q$6</f>
        <v>4165509.529</v>
      </c>
      <c r="X390" s="24" t="n">
        <f aca="false">$N$6</f>
        <v>1</v>
      </c>
      <c r="Y390" s="16" t="n">
        <f aca="false">S390</f>
        <v>0.302118055555555</v>
      </c>
      <c r="Z390" s="24" t="n">
        <f aca="false">$P$6</f>
        <v>25888.81</v>
      </c>
      <c r="AA390" s="24" t="n">
        <f aca="false">$Q$6</f>
        <v>4165509.529</v>
      </c>
      <c r="AC390" s="24" t="n">
        <f aca="false">$N$6</f>
        <v>1</v>
      </c>
      <c r="AD390" s="31" t="n">
        <f aca="false">$O$6</f>
        <v>160.9</v>
      </c>
      <c r="AE390" s="16" t="n">
        <f aca="false">Y390</f>
        <v>0.302118055555555</v>
      </c>
      <c r="AF390" s="24" t="n">
        <f aca="false">$Q$6</f>
        <v>4165509.529</v>
      </c>
      <c r="AH390" s="24" t="n">
        <f aca="false">$N$6</f>
        <v>1</v>
      </c>
      <c r="AI390" s="31" t="n">
        <f aca="false">$O$6</f>
        <v>160.9</v>
      </c>
      <c r="AJ390" s="24" t="n">
        <f aca="false">$P$6</f>
        <v>25888.81</v>
      </c>
      <c r="AK390" s="16" t="n">
        <f aca="false">AE390</f>
        <v>0.302118055555555</v>
      </c>
    </row>
    <row r="392" customFormat="false" ht="14.65" hidden="false" customHeight="false" outlineLevel="0" collapsed="false">
      <c r="I392" s="12" t="n">
        <f aca="false">I386+1</f>
        <v>67</v>
      </c>
      <c r="J392" s="10" t="n">
        <f aca="false">L393+$F$1*L394+L395*$F$1*$F$1+L396*$F$1*$F$1*$F$1</f>
        <v>0.138490991437257</v>
      </c>
      <c r="K392" s="12" t="n">
        <f aca="false">MDETERM(N393:Q396)</f>
        <v>87075186831.3602</v>
      </c>
      <c r="N392" s="24" t="s">
        <v>6</v>
      </c>
      <c r="O392" s="24" t="s">
        <v>7</v>
      </c>
      <c r="P392" s="24" t="s">
        <v>8</v>
      </c>
      <c r="Q392" s="24" t="s">
        <v>9</v>
      </c>
      <c r="R392" s="25"/>
    </row>
    <row r="393" customFormat="false" ht="14.65" hidden="false" customHeight="false" outlineLevel="0" collapsed="false">
      <c r="I393" s="0" t="str">
        <f aca="false">ADDRESS(I392,2,1)</f>
        <v>$B$67</v>
      </c>
      <c r="J393" s="16" t="n">
        <f aca="true">INDIRECT(I393)</f>
        <v>0.0254976851851852</v>
      </c>
      <c r="K393" s="12" t="n">
        <f aca="false">MDETERM(S393:V396)</f>
        <v>-2955113.1590817</v>
      </c>
      <c r="L393" s="12" t="n">
        <f aca="false">K393/K392</f>
        <v>-3.39374885844909E-005</v>
      </c>
      <c r="M393" s="16" t="n">
        <f aca="false">J393</f>
        <v>0.0254976851851852</v>
      </c>
      <c r="N393" s="24" t="n">
        <f aca="false">$N$3</f>
        <v>1</v>
      </c>
      <c r="O393" s="24" t="n">
        <f aca="false">$O$3</f>
        <v>16</v>
      </c>
      <c r="P393" s="24" t="n">
        <f aca="false">$P$3</f>
        <v>256</v>
      </c>
      <c r="Q393" s="24" t="n">
        <f aca="false">$Q$3</f>
        <v>4096</v>
      </c>
      <c r="R393" s="25"/>
      <c r="S393" s="26" t="n">
        <f aca="false">M393</f>
        <v>0.0254976851851852</v>
      </c>
      <c r="T393" s="24" t="n">
        <f aca="false">$O$3</f>
        <v>16</v>
      </c>
      <c r="U393" s="24" t="n">
        <f aca="false">$P$3</f>
        <v>256</v>
      </c>
      <c r="V393" s="24" t="n">
        <f aca="false">$Q$3</f>
        <v>4096</v>
      </c>
      <c r="X393" s="24" t="n">
        <f aca="false">$N$3</f>
        <v>1</v>
      </c>
      <c r="Y393" s="16" t="n">
        <f aca="false">S393</f>
        <v>0.0254976851851852</v>
      </c>
      <c r="Z393" s="24" t="n">
        <f aca="false">$P$3</f>
        <v>256</v>
      </c>
      <c r="AA393" s="24" t="n">
        <f aca="false">$Q$3</f>
        <v>4096</v>
      </c>
      <c r="AC393" s="24" t="n">
        <f aca="false">$N$3</f>
        <v>1</v>
      </c>
      <c r="AD393" s="24" t="n">
        <f aca="false">$O$3</f>
        <v>16</v>
      </c>
      <c r="AE393" s="16" t="n">
        <f aca="false">Y393</f>
        <v>0.0254976851851852</v>
      </c>
      <c r="AF393" s="24" t="n">
        <f aca="false">$Q$3</f>
        <v>4096</v>
      </c>
      <c r="AH393" s="24" t="n">
        <f aca="false">$N$3</f>
        <v>1</v>
      </c>
      <c r="AI393" s="24" t="n">
        <f aca="false">$O$3</f>
        <v>16</v>
      </c>
      <c r="AJ393" s="24" t="n">
        <f aca="false">$P$3</f>
        <v>256</v>
      </c>
      <c r="AK393" s="16" t="n">
        <f aca="false">AE393</f>
        <v>0.0254976851851852</v>
      </c>
    </row>
    <row r="394" customFormat="false" ht="14.65" hidden="false" customHeight="false" outlineLevel="0" collapsed="false">
      <c r="I394" s="0" t="str">
        <f aca="false">ADDRESS(I392,3,1)</f>
        <v>$C$67</v>
      </c>
      <c r="J394" s="16" t="n">
        <f aca="true">INDIRECT(I394)</f>
        <v>0.0655208333333333</v>
      </c>
      <c r="K394" s="12" t="n">
        <f aca="false">MDETERM(X393:AA396)</f>
        <v>136648635.910869</v>
      </c>
      <c r="L394" s="12" t="n">
        <f aca="false">K394/K392</f>
        <v>0.00156931774577203</v>
      </c>
      <c r="M394" s="16" t="n">
        <f aca="false">J394</f>
        <v>0.0655208333333333</v>
      </c>
      <c r="N394" s="24" t="n">
        <f aca="false">$N$4</f>
        <v>1</v>
      </c>
      <c r="O394" s="24" t="n">
        <f aca="false">$O$4</f>
        <v>40</v>
      </c>
      <c r="P394" s="24" t="n">
        <f aca="false">$P$4</f>
        <v>1600</v>
      </c>
      <c r="Q394" s="24" t="n">
        <f aca="false">$Q$4</f>
        <v>64000</v>
      </c>
      <c r="R394" s="25"/>
      <c r="S394" s="26" t="n">
        <f aca="false">M394</f>
        <v>0.0655208333333333</v>
      </c>
      <c r="T394" s="24" t="n">
        <f aca="false">$O$4</f>
        <v>40</v>
      </c>
      <c r="U394" s="24" t="n">
        <f aca="false">$P$4</f>
        <v>1600</v>
      </c>
      <c r="V394" s="24" t="n">
        <f aca="false">$Q$4</f>
        <v>64000</v>
      </c>
      <c r="X394" s="24" t="n">
        <f aca="false">$N$4</f>
        <v>1</v>
      </c>
      <c r="Y394" s="16" t="n">
        <f aca="false">S394</f>
        <v>0.0655208333333333</v>
      </c>
      <c r="Z394" s="24" t="n">
        <f aca="false">$P$4</f>
        <v>1600</v>
      </c>
      <c r="AA394" s="24" t="n">
        <f aca="false">$Q$4</f>
        <v>64000</v>
      </c>
      <c r="AC394" s="24" t="n">
        <f aca="false">$N$4</f>
        <v>1</v>
      </c>
      <c r="AD394" s="24" t="n">
        <f aca="false">$O$4</f>
        <v>40</v>
      </c>
      <c r="AE394" s="16" t="n">
        <f aca="false">Y394</f>
        <v>0.0655208333333333</v>
      </c>
      <c r="AF394" s="24" t="n">
        <f aca="false">$Q$4</f>
        <v>64000</v>
      </c>
      <c r="AH394" s="24" t="n">
        <f aca="false">$N$4</f>
        <v>1</v>
      </c>
      <c r="AI394" s="24" t="n">
        <f aca="false">$O$4</f>
        <v>40</v>
      </c>
      <c r="AJ394" s="24" t="n">
        <f aca="false">$P$4</f>
        <v>1600</v>
      </c>
      <c r="AK394" s="16" t="n">
        <f aca="false">AE394</f>
        <v>0.0655208333333333</v>
      </c>
    </row>
    <row r="395" customFormat="false" ht="14.65" hidden="false" customHeight="false" outlineLevel="0" collapsed="false">
      <c r="I395" s="0" t="str">
        <f aca="false">ADDRESS(I392,4,1)</f>
        <v>$D$67</v>
      </c>
      <c r="J395" s="16" t="n">
        <f aca="true">INDIRECT(I395)</f>
        <v>0.137581018518519</v>
      </c>
      <c r="K395" s="12" t="n">
        <f aca="false">MDETERM(AC393:AF396)</f>
        <v>138598.54880116</v>
      </c>
      <c r="L395" s="12" t="n">
        <f aca="false">K395/K392</f>
        <v>1.591711184836E-006</v>
      </c>
      <c r="M395" s="16" t="n">
        <f aca="false">J395</f>
        <v>0.137581018518519</v>
      </c>
      <c r="N395" s="24" t="n">
        <f aca="false">$N$5</f>
        <v>1</v>
      </c>
      <c r="O395" s="24" t="n">
        <f aca="false">$O$5</f>
        <v>80</v>
      </c>
      <c r="P395" s="24" t="n">
        <f aca="false">$P$5</f>
        <v>6400</v>
      </c>
      <c r="Q395" s="24" t="n">
        <f aca="false">$Q$5</f>
        <v>512000</v>
      </c>
      <c r="R395" s="25"/>
      <c r="S395" s="26" t="n">
        <f aca="false">M395</f>
        <v>0.137581018518519</v>
      </c>
      <c r="T395" s="24" t="n">
        <f aca="false">$O$5</f>
        <v>80</v>
      </c>
      <c r="U395" s="24" t="n">
        <f aca="false">$P$5</f>
        <v>6400</v>
      </c>
      <c r="V395" s="24" t="n">
        <f aca="false">$Q$5</f>
        <v>512000</v>
      </c>
      <c r="X395" s="24" t="n">
        <f aca="false">$N$5</f>
        <v>1</v>
      </c>
      <c r="Y395" s="16" t="n">
        <f aca="false">S395</f>
        <v>0.137581018518519</v>
      </c>
      <c r="Z395" s="24" t="n">
        <f aca="false">$P$5</f>
        <v>6400</v>
      </c>
      <c r="AA395" s="24" t="n">
        <f aca="false">$Q$5</f>
        <v>512000</v>
      </c>
      <c r="AC395" s="24" t="n">
        <f aca="false">$N$5</f>
        <v>1</v>
      </c>
      <c r="AD395" s="24" t="n">
        <f aca="false">$O$5</f>
        <v>80</v>
      </c>
      <c r="AE395" s="16" t="n">
        <f aca="false">Y395</f>
        <v>0.137581018518519</v>
      </c>
      <c r="AF395" s="24" t="n">
        <f aca="false">$Q$5</f>
        <v>512000</v>
      </c>
      <c r="AH395" s="24" t="n">
        <f aca="false">$N$5</f>
        <v>1</v>
      </c>
      <c r="AI395" s="24" t="n">
        <f aca="false">$O$5</f>
        <v>80</v>
      </c>
      <c r="AJ395" s="24" t="n">
        <f aca="false">$P$5</f>
        <v>6400</v>
      </c>
      <c r="AK395" s="16" t="n">
        <f aca="false">AE395</f>
        <v>0.137581018518519</v>
      </c>
    </row>
    <row r="396" customFormat="false" ht="14.65" hidden="false" customHeight="false" outlineLevel="0" collapsed="false">
      <c r="I396" s="0" t="str">
        <f aca="false">ADDRESS(I392,5,1)</f>
        <v>$E$67</v>
      </c>
      <c r="J396" s="16" t="n">
        <f aca="true">INDIRECT(I396)</f>
        <v>0.308993055555556</v>
      </c>
      <c r="K396" s="12" t="n">
        <f aca="false">MDETERM(AH393:AK396)</f>
        <v>320.168788888678</v>
      </c>
      <c r="L396" s="12" t="n">
        <f aca="false">K396/K392</f>
        <v>3.67692336404346E-009</v>
      </c>
      <c r="M396" s="16" t="n">
        <f aca="false">J396</f>
        <v>0.308993055555556</v>
      </c>
      <c r="N396" s="24" t="n">
        <f aca="false">$N$6</f>
        <v>1</v>
      </c>
      <c r="O396" s="31" t="n">
        <f aca="false">$O$6</f>
        <v>160.9</v>
      </c>
      <c r="P396" s="24" t="n">
        <f aca="false">$P$6</f>
        <v>25888.81</v>
      </c>
      <c r="Q396" s="24" t="n">
        <f aca="false">$Q$6</f>
        <v>4165509.529</v>
      </c>
      <c r="R396" s="25"/>
      <c r="S396" s="26" t="n">
        <f aca="false">M396</f>
        <v>0.308993055555556</v>
      </c>
      <c r="T396" s="31" t="n">
        <f aca="false">$O$6</f>
        <v>160.9</v>
      </c>
      <c r="U396" s="24" t="n">
        <f aca="false">$P$6</f>
        <v>25888.81</v>
      </c>
      <c r="V396" s="24" t="n">
        <f aca="false">$Q$6</f>
        <v>4165509.529</v>
      </c>
      <c r="X396" s="24" t="n">
        <f aca="false">$N$6</f>
        <v>1</v>
      </c>
      <c r="Y396" s="16" t="n">
        <f aca="false">S396</f>
        <v>0.308993055555556</v>
      </c>
      <c r="Z396" s="24" t="n">
        <f aca="false">$P$6</f>
        <v>25888.81</v>
      </c>
      <c r="AA396" s="24" t="n">
        <f aca="false">$Q$6</f>
        <v>4165509.529</v>
      </c>
      <c r="AC396" s="24" t="n">
        <f aca="false">$N$6</f>
        <v>1</v>
      </c>
      <c r="AD396" s="31" t="n">
        <f aca="false">$O$6</f>
        <v>160.9</v>
      </c>
      <c r="AE396" s="16" t="n">
        <f aca="false">Y396</f>
        <v>0.308993055555556</v>
      </c>
      <c r="AF396" s="24" t="n">
        <f aca="false">$Q$6</f>
        <v>4165509.529</v>
      </c>
      <c r="AH396" s="24" t="n">
        <f aca="false">$N$6</f>
        <v>1</v>
      </c>
      <c r="AI396" s="31" t="n">
        <f aca="false">$O$6</f>
        <v>160.9</v>
      </c>
      <c r="AJ396" s="24" t="n">
        <f aca="false">$P$6</f>
        <v>25888.81</v>
      </c>
      <c r="AK396" s="16" t="n">
        <f aca="false">AE396</f>
        <v>0.308993055555556</v>
      </c>
    </row>
    <row r="398" customFormat="false" ht="14.65" hidden="false" customHeight="false" outlineLevel="0" collapsed="false">
      <c r="I398" s="12" t="n">
        <f aca="false">I392+1</f>
        <v>68</v>
      </c>
      <c r="J398" s="10" t="n">
        <f aca="false">L399+$F$1*L400+L401*$F$1*$F$1+L402*$F$1*$F$1*$F$1</f>
        <v>0.141046334342541</v>
      </c>
      <c r="K398" s="12" t="n">
        <f aca="false">MDETERM(N399:Q402)</f>
        <v>87075186831.3602</v>
      </c>
      <c r="N398" s="24" t="s">
        <v>6</v>
      </c>
      <c r="O398" s="24" t="s">
        <v>7</v>
      </c>
      <c r="P398" s="24" t="s">
        <v>8</v>
      </c>
      <c r="Q398" s="24" t="s">
        <v>9</v>
      </c>
      <c r="R398" s="25"/>
    </row>
    <row r="399" customFormat="false" ht="14.65" hidden="false" customHeight="false" outlineLevel="0" collapsed="false">
      <c r="I399" s="0" t="str">
        <f aca="false">ADDRESS(I398,2,1)</f>
        <v>$B$68</v>
      </c>
      <c r="J399" s="16" t="n">
        <f aca="true">INDIRECT(I399)</f>
        <v>0.0258912037037037</v>
      </c>
      <c r="K399" s="12" t="n">
        <f aca="false">MDETERM(S399:V402)</f>
        <v>-3815584.2458507</v>
      </c>
      <c r="L399" s="12" t="n">
        <f aca="false">K399/K398</f>
        <v>-4.38194207178722E-005</v>
      </c>
      <c r="M399" s="16" t="n">
        <f aca="false">J399</f>
        <v>0.0258912037037037</v>
      </c>
      <c r="N399" s="24" t="n">
        <f aca="false">$N$3</f>
        <v>1</v>
      </c>
      <c r="O399" s="24" t="n">
        <f aca="false">$O$3</f>
        <v>16</v>
      </c>
      <c r="P399" s="24" t="n">
        <f aca="false">$P$3</f>
        <v>256</v>
      </c>
      <c r="Q399" s="24" t="n">
        <f aca="false">$Q$3</f>
        <v>4096</v>
      </c>
      <c r="R399" s="25"/>
      <c r="S399" s="26" t="n">
        <f aca="false">M399</f>
        <v>0.0258912037037037</v>
      </c>
      <c r="T399" s="24" t="n">
        <f aca="false">$O$3</f>
        <v>16</v>
      </c>
      <c r="U399" s="24" t="n">
        <f aca="false">$P$3</f>
        <v>256</v>
      </c>
      <c r="V399" s="24" t="n">
        <f aca="false">$Q$3</f>
        <v>4096</v>
      </c>
      <c r="X399" s="24" t="n">
        <f aca="false">$N$3</f>
        <v>1</v>
      </c>
      <c r="Y399" s="16" t="n">
        <f aca="false">S399</f>
        <v>0.0258912037037037</v>
      </c>
      <c r="Z399" s="24" t="n">
        <f aca="false">$P$3</f>
        <v>256</v>
      </c>
      <c r="AA399" s="24" t="n">
        <f aca="false">$Q$3</f>
        <v>4096</v>
      </c>
      <c r="AC399" s="24" t="n">
        <f aca="false">$N$3</f>
        <v>1</v>
      </c>
      <c r="AD399" s="24" t="n">
        <f aca="false">$O$3</f>
        <v>16</v>
      </c>
      <c r="AE399" s="16" t="n">
        <f aca="false">Y399</f>
        <v>0.0258912037037037</v>
      </c>
      <c r="AF399" s="24" t="n">
        <f aca="false">$Q$3</f>
        <v>4096</v>
      </c>
      <c r="AH399" s="24" t="n">
        <f aca="false">$N$3</f>
        <v>1</v>
      </c>
      <c r="AI399" s="24" t="n">
        <f aca="false">$O$3</f>
        <v>16</v>
      </c>
      <c r="AJ399" s="24" t="n">
        <f aca="false">$P$3</f>
        <v>256</v>
      </c>
      <c r="AK399" s="16" t="n">
        <f aca="false">AE399</f>
        <v>0.0258912037037037</v>
      </c>
    </row>
    <row r="400" customFormat="false" ht="14.65" hidden="false" customHeight="false" outlineLevel="0" collapsed="false">
      <c r="I400" s="0" t="str">
        <f aca="false">ADDRESS(I398,3,1)</f>
        <v>$C$68</v>
      </c>
      <c r="J400" s="16" t="n">
        <f aca="true">INDIRECT(I400)</f>
        <v>0.0665972222222222</v>
      </c>
      <c r="K400" s="12" t="n">
        <f aca="false">MDETERM(X399:AA402)</f>
        <v>138761860.220685</v>
      </c>
      <c r="L400" s="12" t="n">
        <f aca="false">K400/K398</f>
        <v>0.00159358670673228</v>
      </c>
      <c r="M400" s="16" t="n">
        <f aca="false">J400</f>
        <v>0.0665972222222222</v>
      </c>
      <c r="N400" s="24" t="n">
        <f aca="false">$N$4</f>
        <v>1</v>
      </c>
      <c r="O400" s="24" t="n">
        <f aca="false">$O$4</f>
        <v>40</v>
      </c>
      <c r="P400" s="24" t="n">
        <f aca="false">$P$4</f>
        <v>1600</v>
      </c>
      <c r="Q400" s="24" t="n">
        <f aca="false">$Q$4</f>
        <v>64000</v>
      </c>
      <c r="R400" s="25"/>
      <c r="S400" s="26" t="n">
        <f aca="false">M400</f>
        <v>0.0665972222222222</v>
      </c>
      <c r="T400" s="24" t="n">
        <f aca="false">$O$4</f>
        <v>40</v>
      </c>
      <c r="U400" s="24" t="n">
        <f aca="false">$P$4</f>
        <v>1600</v>
      </c>
      <c r="V400" s="24" t="n">
        <f aca="false">$Q$4</f>
        <v>64000</v>
      </c>
      <c r="X400" s="24" t="n">
        <f aca="false">$N$4</f>
        <v>1</v>
      </c>
      <c r="Y400" s="16" t="n">
        <f aca="false">S400</f>
        <v>0.0665972222222222</v>
      </c>
      <c r="Z400" s="24" t="n">
        <f aca="false">$P$4</f>
        <v>1600</v>
      </c>
      <c r="AA400" s="24" t="n">
        <f aca="false">$Q$4</f>
        <v>64000</v>
      </c>
      <c r="AC400" s="24" t="n">
        <f aca="false">$N$4</f>
        <v>1</v>
      </c>
      <c r="AD400" s="24" t="n">
        <f aca="false">$O$4</f>
        <v>40</v>
      </c>
      <c r="AE400" s="16" t="n">
        <f aca="false">Y400</f>
        <v>0.0665972222222222</v>
      </c>
      <c r="AF400" s="24" t="n">
        <f aca="false">$Q$4</f>
        <v>64000</v>
      </c>
      <c r="AH400" s="24" t="n">
        <f aca="false">$N$4</f>
        <v>1</v>
      </c>
      <c r="AI400" s="24" t="n">
        <f aca="false">$O$4</f>
        <v>40</v>
      </c>
      <c r="AJ400" s="24" t="n">
        <f aca="false">$P$4</f>
        <v>1600</v>
      </c>
      <c r="AK400" s="16" t="n">
        <f aca="false">AE400</f>
        <v>0.0665972222222222</v>
      </c>
    </row>
    <row r="401" customFormat="false" ht="14.65" hidden="false" customHeight="false" outlineLevel="0" collapsed="false">
      <c r="I401" s="0" t="str">
        <f aca="false">ADDRESS(I398,4,1)</f>
        <v>$D$68</v>
      </c>
      <c r="J401" s="16" t="n">
        <f aca="true">INDIRECT(I401)</f>
        <v>0.140115740740741</v>
      </c>
      <c r="K401" s="12" t="n">
        <f aca="false">MDETERM(AC399:AF402)</f>
        <v>142966.073959199</v>
      </c>
      <c r="L401" s="12" t="n">
        <f aca="false">K401/K398</f>
        <v>1.64186927598655E-006</v>
      </c>
      <c r="M401" s="16" t="n">
        <f aca="false">J401</f>
        <v>0.140115740740741</v>
      </c>
      <c r="N401" s="24" t="n">
        <f aca="false">$N$5</f>
        <v>1</v>
      </c>
      <c r="O401" s="24" t="n">
        <f aca="false">$O$5</f>
        <v>80</v>
      </c>
      <c r="P401" s="24" t="n">
        <f aca="false">$P$5</f>
        <v>6400</v>
      </c>
      <c r="Q401" s="24" t="n">
        <f aca="false">$Q$5</f>
        <v>512000</v>
      </c>
      <c r="R401" s="25"/>
      <c r="S401" s="26" t="n">
        <f aca="false">M401</f>
        <v>0.140115740740741</v>
      </c>
      <c r="T401" s="24" t="n">
        <f aca="false">$O$5</f>
        <v>80</v>
      </c>
      <c r="U401" s="24" t="n">
        <f aca="false">$P$5</f>
        <v>6400</v>
      </c>
      <c r="V401" s="24" t="n">
        <f aca="false">$Q$5</f>
        <v>512000</v>
      </c>
      <c r="X401" s="24" t="n">
        <f aca="false">$N$5</f>
        <v>1</v>
      </c>
      <c r="Y401" s="16" t="n">
        <f aca="false">S401</f>
        <v>0.140115740740741</v>
      </c>
      <c r="Z401" s="24" t="n">
        <f aca="false">$P$5</f>
        <v>6400</v>
      </c>
      <c r="AA401" s="24" t="n">
        <f aca="false">$Q$5</f>
        <v>512000</v>
      </c>
      <c r="AC401" s="24" t="n">
        <f aca="false">$N$5</f>
        <v>1</v>
      </c>
      <c r="AD401" s="24" t="n">
        <f aca="false">$O$5</f>
        <v>80</v>
      </c>
      <c r="AE401" s="16" t="n">
        <f aca="false">Y401</f>
        <v>0.140115740740741</v>
      </c>
      <c r="AF401" s="24" t="n">
        <f aca="false">$Q$5</f>
        <v>512000</v>
      </c>
      <c r="AH401" s="24" t="n">
        <f aca="false">$N$5</f>
        <v>1</v>
      </c>
      <c r="AI401" s="24" t="n">
        <f aca="false">$O$5</f>
        <v>80</v>
      </c>
      <c r="AJ401" s="24" t="n">
        <f aca="false">$P$5</f>
        <v>6400</v>
      </c>
      <c r="AK401" s="16" t="n">
        <f aca="false">AE401</f>
        <v>0.140115740740741</v>
      </c>
    </row>
    <row r="402" customFormat="false" ht="14.65" hidden="false" customHeight="false" outlineLevel="0" collapsed="false">
      <c r="I402" s="0" t="str">
        <f aca="false">ADDRESS(I398,5,1)</f>
        <v>$E$68</v>
      </c>
      <c r="J402" s="16" t="n">
        <f aca="true">INDIRECT(I402)</f>
        <v>0.316481481481481</v>
      </c>
      <c r="K402" s="12" t="n">
        <f aca="false">MDETERM(AH399:AK402)</f>
        <v>368.141008333178</v>
      </c>
      <c r="L402" s="12" t="n">
        <f aca="false">K402/K398</f>
        <v>4.22785206359835E-009</v>
      </c>
      <c r="M402" s="16" t="n">
        <f aca="false">J402</f>
        <v>0.316481481481481</v>
      </c>
      <c r="N402" s="24" t="n">
        <f aca="false">$N$6</f>
        <v>1</v>
      </c>
      <c r="O402" s="31" t="n">
        <f aca="false">$O$6</f>
        <v>160.9</v>
      </c>
      <c r="P402" s="24" t="n">
        <f aca="false">$P$6</f>
        <v>25888.81</v>
      </c>
      <c r="Q402" s="24" t="n">
        <f aca="false">$Q$6</f>
        <v>4165509.529</v>
      </c>
      <c r="R402" s="25"/>
      <c r="S402" s="26" t="n">
        <f aca="false">M402</f>
        <v>0.316481481481481</v>
      </c>
      <c r="T402" s="31" t="n">
        <f aca="false">$O$6</f>
        <v>160.9</v>
      </c>
      <c r="U402" s="24" t="n">
        <f aca="false">$P$6</f>
        <v>25888.81</v>
      </c>
      <c r="V402" s="24" t="n">
        <f aca="false">$Q$6</f>
        <v>4165509.529</v>
      </c>
      <c r="X402" s="24" t="n">
        <f aca="false">$N$6</f>
        <v>1</v>
      </c>
      <c r="Y402" s="16" t="n">
        <f aca="false">S402</f>
        <v>0.316481481481481</v>
      </c>
      <c r="Z402" s="24" t="n">
        <f aca="false">$P$6</f>
        <v>25888.81</v>
      </c>
      <c r="AA402" s="24" t="n">
        <f aca="false">$Q$6</f>
        <v>4165509.529</v>
      </c>
      <c r="AC402" s="24" t="n">
        <f aca="false">$N$6</f>
        <v>1</v>
      </c>
      <c r="AD402" s="31" t="n">
        <f aca="false">$O$6</f>
        <v>160.9</v>
      </c>
      <c r="AE402" s="16" t="n">
        <f aca="false">Y402</f>
        <v>0.316481481481481</v>
      </c>
      <c r="AF402" s="24" t="n">
        <f aca="false">$Q$6</f>
        <v>4165509.529</v>
      </c>
      <c r="AH402" s="24" t="n">
        <f aca="false">$N$6</f>
        <v>1</v>
      </c>
      <c r="AI402" s="31" t="n">
        <f aca="false">$O$6</f>
        <v>160.9</v>
      </c>
      <c r="AJ402" s="24" t="n">
        <f aca="false">$P$6</f>
        <v>25888.81</v>
      </c>
      <c r="AK402" s="16" t="n">
        <f aca="false">AE402</f>
        <v>0.316481481481481</v>
      </c>
    </row>
    <row r="404" customFormat="false" ht="14.65" hidden="false" customHeight="false" outlineLevel="0" collapsed="false">
      <c r="I404" s="12" t="n">
        <f aca="false">I398+1</f>
        <v>69</v>
      </c>
      <c r="J404" s="10" t="n">
        <f aca="false">L405+$F$1*L406+L407*$F$1*$F$1+L408*$F$1*$F$1*$F$1</f>
        <v>0.143800408356584</v>
      </c>
      <c r="K404" s="12" t="n">
        <f aca="false">MDETERM(N405:Q408)</f>
        <v>87075186831.3602</v>
      </c>
      <c r="N404" s="24" t="s">
        <v>6</v>
      </c>
      <c r="O404" s="24" t="s">
        <v>7</v>
      </c>
      <c r="P404" s="24" t="s">
        <v>8</v>
      </c>
      <c r="Q404" s="24" t="s">
        <v>9</v>
      </c>
      <c r="R404" s="25"/>
    </row>
    <row r="405" customFormat="false" ht="14.65" hidden="false" customHeight="false" outlineLevel="0" collapsed="false">
      <c r="I405" s="0" t="str">
        <f aca="false">ADDRESS(I404,2,1)</f>
        <v>$B$69</v>
      </c>
      <c r="J405" s="16" t="n">
        <f aca="true">INDIRECT(I405)</f>
        <v>0.0263078703703704</v>
      </c>
      <c r="K405" s="12" t="n">
        <f aca="false">MDETERM(S405:V408)</f>
        <v>-4481738.10329842</v>
      </c>
      <c r="L405" s="12" t="n">
        <f aca="false">K405/K404</f>
        <v>-5.14697500675855E-005</v>
      </c>
      <c r="M405" s="16" t="n">
        <f aca="false">J405</f>
        <v>0.0263078703703704</v>
      </c>
      <c r="N405" s="24" t="n">
        <f aca="false">$N$3</f>
        <v>1</v>
      </c>
      <c r="O405" s="24" t="n">
        <f aca="false">$O$3</f>
        <v>16</v>
      </c>
      <c r="P405" s="24" t="n">
        <f aca="false">$P$3</f>
        <v>256</v>
      </c>
      <c r="Q405" s="24" t="n">
        <f aca="false">$Q$3</f>
        <v>4096</v>
      </c>
      <c r="R405" s="25"/>
      <c r="S405" s="26" t="n">
        <f aca="false">M405</f>
        <v>0.0263078703703704</v>
      </c>
      <c r="T405" s="24" t="n">
        <f aca="false">$O$3</f>
        <v>16</v>
      </c>
      <c r="U405" s="24" t="n">
        <f aca="false">$P$3</f>
        <v>256</v>
      </c>
      <c r="V405" s="24" t="n">
        <f aca="false">$Q$3</f>
        <v>4096</v>
      </c>
      <c r="X405" s="24" t="n">
        <f aca="false">$N$3</f>
        <v>1</v>
      </c>
      <c r="Y405" s="16" t="n">
        <f aca="false">S405</f>
        <v>0.0263078703703704</v>
      </c>
      <c r="Z405" s="24" t="n">
        <f aca="false">$P$3</f>
        <v>256</v>
      </c>
      <c r="AA405" s="24" t="n">
        <f aca="false">$Q$3</f>
        <v>4096</v>
      </c>
      <c r="AC405" s="24" t="n">
        <f aca="false">$N$3</f>
        <v>1</v>
      </c>
      <c r="AD405" s="24" t="n">
        <f aca="false">$O$3</f>
        <v>16</v>
      </c>
      <c r="AE405" s="16" t="n">
        <f aca="false">Y405</f>
        <v>0.0263078703703704</v>
      </c>
      <c r="AF405" s="24" t="n">
        <f aca="false">$Q$3</f>
        <v>4096</v>
      </c>
      <c r="AH405" s="24" t="n">
        <f aca="false">$N$3</f>
        <v>1</v>
      </c>
      <c r="AI405" s="24" t="n">
        <f aca="false">$O$3</f>
        <v>16</v>
      </c>
      <c r="AJ405" s="24" t="n">
        <f aca="false">$P$3</f>
        <v>256</v>
      </c>
      <c r="AK405" s="16" t="n">
        <f aca="false">AE405</f>
        <v>0.0263078703703704</v>
      </c>
    </row>
    <row r="406" customFormat="false" ht="14.65" hidden="false" customHeight="false" outlineLevel="0" collapsed="false">
      <c r="I406" s="0" t="str">
        <f aca="false">ADDRESS(I404,3,1)</f>
        <v>$C$69</v>
      </c>
      <c r="J406" s="16" t="n">
        <f aca="true">INDIRECT(I406)</f>
        <v>0.0677430555555556</v>
      </c>
      <c r="K406" s="12" t="n">
        <f aca="false">MDETERM(X405:AA408)</f>
        <v>140970081.76403</v>
      </c>
      <c r="L406" s="12" t="n">
        <f aca="false">K406/K404</f>
        <v>0.00161894664707466</v>
      </c>
      <c r="M406" s="16" t="n">
        <f aca="false">J406</f>
        <v>0.0677430555555556</v>
      </c>
      <c r="N406" s="24" t="n">
        <f aca="false">$N$4</f>
        <v>1</v>
      </c>
      <c r="O406" s="24" t="n">
        <f aca="false">$O$4</f>
        <v>40</v>
      </c>
      <c r="P406" s="24" t="n">
        <f aca="false">$P$4</f>
        <v>1600</v>
      </c>
      <c r="Q406" s="24" t="n">
        <f aca="false">$Q$4</f>
        <v>64000</v>
      </c>
      <c r="R406" s="25"/>
      <c r="S406" s="26" t="n">
        <f aca="false">M406</f>
        <v>0.0677430555555556</v>
      </c>
      <c r="T406" s="24" t="n">
        <f aca="false">$O$4</f>
        <v>40</v>
      </c>
      <c r="U406" s="24" t="n">
        <f aca="false">$P$4</f>
        <v>1600</v>
      </c>
      <c r="V406" s="24" t="n">
        <f aca="false">$Q$4</f>
        <v>64000</v>
      </c>
      <c r="X406" s="24" t="n">
        <f aca="false">$N$4</f>
        <v>1</v>
      </c>
      <c r="Y406" s="16" t="n">
        <f aca="false">S406</f>
        <v>0.0677430555555556</v>
      </c>
      <c r="Z406" s="24" t="n">
        <f aca="false">$P$4</f>
        <v>1600</v>
      </c>
      <c r="AA406" s="24" t="n">
        <f aca="false">$Q$4</f>
        <v>64000</v>
      </c>
      <c r="AC406" s="24" t="n">
        <f aca="false">$N$4</f>
        <v>1</v>
      </c>
      <c r="AD406" s="24" t="n">
        <f aca="false">$O$4</f>
        <v>40</v>
      </c>
      <c r="AE406" s="16" t="n">
        <f aca="false">Y406</f>
        <v>0.0677430555555556</v>
      </c>
      <c r="AF406" s="24" t="n">
        <f aca="false">$Q$4</f>
        <v>64000</v>
      </c>
      <c r="AH406" s="24" t="n">
        <f aca="false">$N$4</f>
        <v>1</v>
      </c>
      <c r="AI406" s="24" t="n">
        <f aca="false">$O$4</f>
        <v>40</v>
      </c>
      <c r="AJ406" s="24" t="n">
        <f aca="false">$P$4</f>
        <v>1600</v>
      </c>
      <c r="AK406" s="16" t="n">
        <f aca="false">AE406</f>
        <v>0.0677430555555556</v>
      </c>
    </row>
    <row r="407" customFormat="false" ht="14.65" hidden="false" customHeight="false" outlineLevel="0" collapsed="false">
      <c r="I407" s="0" t="str">
        <f aca="false">ADDRESS(I404,4,1)</f>
        <v>$D$69</v>
      </c>
      <c r="J407" s="16" t="n">
        <f aca="true">INDIRECT(I407)</f>
        <v>0.142847222222222</v>
      </c>
      <c r="K407" s="12" t="n">
        <f aca="false">MDETERM(AC405:AF408)</f>
        <v>148440.270661365</v>
      </c>
      <c r="L407" s="12" t="n">
        <f aca="false">K407/K404</f>
        <v>1.70473674605891E-006</v>
      </c>
      <c r="M407" s="16" t="n">
        <f aca="false">J407</f>
        <v>0.142847222222222</v>
      </c>
      <c r="N407" s="24" t="n">
        <f aca="false">$N$5</f>
        <v>1</v>
      </c>
      <c r="O407" s="24" t="n">
        <f aca="false">$O$5</f>
        <v>80</v>
      </c>
      <c r="P407" s="24" t="n">
        <f aca="false">$P$5</f>
        <v>6400</v>
      </c>
      <c r="Q407" s="24" t="n">
        <f aca="false">$Q$5</f>
        <v>512000</v>
      </c>
      <c r="R407" s="25"/>
      <c r="S407" s="26" t="n">
        <f aca="false">M407</f>
        <v>0.142847222222222</v>
      </c>
      <c r="T407" s="24" t="n">
        <f aca="false">$O$5</f>
        <v>80</v>
      </c>
      <c r="U407" s="24" t="n">
        <f aca="false">$P$5</f>
        <v>6400</v>
      </c>
      <c r="V407" s="24" t="n">
        <f aca="false">$Q$5</f>
        <v>512000</v>
      </c>
      <c r="X407" s="24" t="n">
        <f aca="false">$N$5</f>
        <v>1</v>
      </c>
      <c r="Y407" s="16" t="n">
        <f aca="false">S407</f>
        <v>0.142847222222222</v>
      </c>
      <c r="Z407" s="24" t="n">
        <f aca="false">$P$5</f>
        <v>6400</v>
      </c>
      <c r="AA407" s="24" t="n">
        <f aca="false">$Q$5</f>
        <v>512000</v>
      </c>
      <c r="AC407" s="24" t="n">
        <f aca="false">$N$5</f>
        <v>1</v>
      </c>
      <c r="AD407" s="24" t="n">
        <f aca="false">$O$5</f>
        <v>80</v>
      </c>
      <c r="AE407" s="16" t="n">
        <f aca="false">Y407</f>
        <v>0.142847222222222</v>
      </c>
      <c r="AF407" s="24" t="n">
        <f aca="false">$Q$5</f>
        <v>512000</v>
      </c>
      <c r="AH407" s="24" t="n">
        <f aca="false">$N$5</f>
        <v>1</v>
      </c>
      <c r="AI407" s="24" t="n">
        <f aca="false">$O$5</f>
        <v>80</v>
      </c>
      <c r="AJ407" s="24" t="n">
        <f aca="false">$P$5</f>
        <v>6400</v>
      </c>
      <c r="AK407" s="16" t="n">
        <f aca="false">AE407</f>
        <v>0.142847222222222</v>
      </c>
    </row>
    <row r="408" customFormat="false" ht="14.65" hidden="false" customHeight="false" outlineLevel="0" collapsed="false">
      <c r="I408" s="0" t="str">
        <f aca="false">ADDRESS(I404,5,1)</f>
        <v>$E$69</v>
      </c>
      <c r="J408" s="16" t="n">
        <f aca="true">INDIRECT(I408)</f>
        <v>0.3246875</v>
      </c>
      <c r="K408" s="12" t="n">
        <f aca="false">MDETERM(AH405:AK408)</f>
        <v>420.519586111216</v>
      </c>
      <c r="L408" s="12" t="n">
        <f aca="false">K408/K404</f>
        <v>4.82938482722572E-009</v>
      </c>
      <c r="M408" s="16" t="n">
        <f aca="false">J408</f>
        <v>0.3246875</v>
      </c>
      <c r="N408" s="24" t="n">
        <f aca="false">$N$6</f>
        <v>1</v>
      </c>
      <c r="O408" s="31" t="n">
        <f aca="false">$O$6</f>
        <v>160.9</v>
      </c>
      <c r="P408" s="24" t="n">
        <f aca="false">$P$6</f>
        <v>25888.81</v>
      </c>
      <c r="Q408" s="24" t="n">
        <f aca="false">$Q$6</f>
        <v>4165509.529</v>
      </c>
      <c r="R408" s="25"/>
      <c r="S408" s="26" t="n">
        <f aca="false">M408</f>
        <v>0.3246875</v>
      </c>
      <c r="T408" s="31" t="n">
        <f aca="false">$O$6</f>
        <v>160.9</v>
      </c>
      <c r="U408" s="24" t="n">
        <f aca="false">$P$6</f>
        <v>25888.81</v>
      </c>
      <c r="V408" s="24" t="n">
        <f aca="false">$Q$6</f>
        <v>4165509.529</v>
      </c>
      <c r="X408" s="24" t="n">
        <f aca="false">$N$6</f>
        <v>1</v>
      </c>
      <c r="Y408" s="16" t="n">
        <f aca="false">S408</f>
        <v>0.3246875</v>
      </c>
      <c r="Z408" s="24" t="n">
        <f aca="false">$P$6</f>
        <v>25888.81</v>
      </c>
      <c r="AA408" s="24" t="n">
        <f aca="false">$Q$6</f>
        <v>4165509.529</v>
      </c>
      <c r="AC408" s="24" t="n">
        <f aca="false">$N$6</f>
        <v>1</v>
      </c>
      <c r="AD408" s="31" t="n">
        <f aca="false">$O$6</f>
        <v>160.9</v>
      </c>
      <c r="AE408" s="16" t="n">
        <f aca="false">Y408</f>
        <v>0.3246875</v>
      </c>
      <c r="AF408" s="24" t="n">
        <f aca="false">$Q$6</f>
        <v>4165509.529</v>
      </c>
      <c r="AH408" s="24" t="n">
        <f aca="false">$N$6</f>
        <v>1</v>
      </c>
      <c r="AI408" s="31" t="n">
        <f aca="false">$O$6</f>
        <v>160.9</v>
      </c>
      <c r="AJ408" s="24" t="n">
        <f aca="false">$P$6</f>
        <v>25888.81</v>
      </c>
      <c r="AK408" s="16" t="n">
        <f aca="false">AE408</f>
        <v>0.3246875</v>
      </c>
    </row>
    <row r="410" customFormat="false" ht="14.65" hidden="false" customHeight="false" outlineLevel="0" collapsed="false">
      <c r="I410" s="12" t="n">
        <f aca="false">I404+1</f>
        <v>70</v>
      </c>
      <c r="J410" s="10" t="n">
        <f aca="false">L411+$F$1*L412+L413*$F$1*$F$1+L414*$F$1*$F$1*$F$1</f>
        <v>0.146764798380001</v>
      </c>
      <c r="K410" s="12" t="n">
        <f aca="false">MDETERM(N411:Q414)</f>
        <v>87075186831.3602</v>
      </c>
      <c r="N410" s="24" t="s">
        <v>6</v>
      </c>
      <c r="O410" s="24" t="s">
        <v>7</v>
      </c>
      <c r="P410" s="24" t="s">
        <v>8</v>
      </c>
      <c r="Q410" s="24" t="s">
        <v>9</v>
      </c>
      <c r="R410" s="25"/>
    </row>
    <row r="411" customFormat="false" ht="14.65" hidden="false" customHeight="false" outlineLevel="0" collapsed="false">
      <c r="I411" s="0" t="str">
        <f aca="false">ADDRESS(I410,2,1)</f>
        <v>$B$70</v>
      </c>
      <c r="J411" s="16" t="n">
        <f aca="true">INDIRECT(I411)</f>
        <v>0.0267476851851852</v>
      </c>
      <c r="K411" s="12" t="n">
        <f aca="false">MDETERM(S411:V414)</f>
        <v>-6604895.3711956</v>
      </c>
      <c r="L411" s="12" t="n">
        <f aca="false">K411/K410</f>
        <v>-7.58527843757304E-005</v>
      </c>
      <c r="M411" s="16" t="n">
        <f aca="false">J411</f>
        <v>0.0267476851851852</v>
      </c>
      <c r="N411" s="24" t="n">
        <f aca="false">$N$3</f>
        <v>1</v>
      </c>
      <c r="O411" s="24" t="n">
        <f aca="false">$O$3</f>
        <v>16</v>
      </c>
      <c r="P411" s="24" t="n">
        <f aca="false">$P$3</f>
        <v>256</v>
      </c>
      <c r="Q411" s="24" t="n">
        <f aca="false">$Q$3</f>
        <v>4096</v>
      </c>
      <c r="R411" s="25"/>
      <c r="S411" s="26" t="n">
        <f aca="false">M411</f>
        <v>0.0267476851851852</v>
      </c>
      <c r="T411" s="24" t="n">
        <f aca="false">$O$3</f>
        <v>16</v>
      </c>
      <c r="U411" s="24" t="n">
        <f aca="false">$P$3</f>
        <v>256</v>
      </c>
      <c r="V411" s="24" t="n">
        <f aca="false">$Q$3</f>
        <v>4096</v>
      </c>
      <c r="X411" s="24" t="n">
        <f aca="false">$N$3</f>
        <v>1</v>
      </c>
      <c r="Y411" s="16" t="n">
        <f aca="false">S411</f>
        <v>0.0267476851851852</v>
      </c>
      <c r="Z411" s="24" t="n">
        <f aca="false">$P$3</f>
        <v>256</v>
      </c>
      <c r="AA411" s="24" t="n">
        <f aca="false">$Q$3</f>
        <v>4096</v>
      </c>
      <c r="AC411" s="24" t="n">
        <f aca="false">$N$3</f>
        <v>1</v>
      </c>
      <c r="AD411" s="24" t="n">
        <f aca="false">$O$3</f>
        <v>16</v>
      </c>
      <c r="AE411" s="16" t="n">
        <f aca="false">Y411</f>
        <v>0.0267476851851852</v>
      </c>
      <c r="AF411" s="24" t="n">
        <f aca="false">$Q$3</f>
        <v>4096</v>
      </c>
      <c r="AH411" s="24" t="n">
        <f aca="false">$N$3</f>
        <v>1</v>
      </c>
      <c r="AI411" s="24" t="n">
        <f aca="false">$O$3</f>
        <v>16</v>
      </c>
      <c r="AJ411" s="24" t="n">
        <f aca="false">$P$3</f>
        <v>256</v>
      </c>
      <c r="AK411" s="16" t="n">
        <f aca="false">AE411</f>
        <v>0.0267476851851852</v>
      </c>
    </row>
    <row r="412" customFormat="false" ht="14.65" hidden="false" customHeight="false" outlineLevel="0" collapsed="false">
      <c r="I412" s="0" t="str">
        <f aca="false">ADDRESS(I410,3,1)</f>
        <v>$C$70</v>
      </c>
      <c r="J412" s="16" t="n">
        <f aca="true">INDIRECT(I412)</f>
        <v>0.0689699074074074</v>
      </c>
      <c r="K412" s="12" t="n">
        <f aca="false">MDETERM(X411:AA414)</f>
        <v>143407988.203619</v>
      </c>
      <c r="L412" s="12" t="n">
        <f aca="false">K412/K410</f>
        <v>0.00164694436408572</v>
      </c>
      <c r="M412" s="16" t="n">
        <f aca="false">J412</f>
        <v>0.0689699074074074</v>
      </c>
      <c r="N412" s="24" t="n">
        <f aca="false">$N$4</f>
        <v>1</v>
      </c>
      <c r="O412" s="24" t="n">
        <f aca="false">$O$4</f>
        <v>40</v>
      </c>
      <c r="P412" s="24" t="n">
        <f aca="false">$P$4</f>
        <v>1600</v>
      </c>
      <c r="Q412" s="24" t="n">
        <f aca="false">$Q$4</f>
        <v>64000</v>
      </c>
      <c r="R412" s="25"/>
      <c r="S412" s="26" t="n">
        <f aca="false">M412</f>
        <v>0.0689699074074074</v>
      </c>
      <c r="T412" s="24" t="n">
        <f aca="false">$O$4</f>
        <v>40</v>
      </c>
      <c r="U412" s="24" t="n">
        <f aca="false">$P$4</f>
        <v>1600</v>
      </c>
      <c r="V412" s="24" t="n">
        <f aca="false">$Q$4</f>
        <v>64000</v>
      </c>
      <c r="X412" s="24" t="n">
        <f aca="false">$N$4</f>
        <v>1</v>
      </c>
      <c r="Y412" s="16" t="n">
        <f aca="false">S412</f>
        <v>0.0689699074074074</v>
      </c>
      <c r="Z412" s="24" t="n">
        <f aca="false">$P$4</f>
        <v>1600</v>
      </c>
      <c r="AA412" s="24" t="n">
        <f aca="false">$Q$4</f>
        <v>64000</v>
      </c>
      <c r="AC412" s="24" t="n">
        <f aca="false">$N$4</f>
        <v>1</v>
      </c>
      <c r="AD412" s="24" t="n">
        <f aca="false">$O$4</f>
        <v>40</v>
      </c>
      <c r="AE412" s="16" t="n">
        <f aca="false">Y412</f>
        <v>0.0689699074074074</v>
      </c>
      <c r="AF412" s="24" t="n">
        <f aca="false">$Q$4</f>
        <v>64000</v>
      </c>
      <c r="AH412" s="24" t="n">
        <f aca="false">$N$4</f>
        <v>1</v>
      </c>
      <c r="AI412" s="24" t="n">
        <f aca="false">$O$4</f>
        <v>40</v>
      </c>
      <c r="AJ412" s="24" t="n">
        <f aca="false">$P$4</f>
        <v>1600</v>
      </c>
      <c r="AK412" s="16" t="n">
        <f aca="false">AE412</f>
        <v>0.0689699074074074</v>
      </c>
    </row>
    <row r="413" customFormat="false" ht="14.65" hidden="false" customHeight="false" outlineLevel="0" collapsed="false">
      <c r="I413" s="0" t="str">
        <f aca="false">ADDRESS(I410,4,1)</f>
        <v>$D$70</v>
      </c>
      <c r="J413" s="16" t="n">
        <f aca="true">INDIRECT(I413)</f>
        <v>0.145787037037037</v>
      </c>
      <c r="K413" s="12" t="n">
        <f aca="false">MDETERM(AC411:AF414)</f>
        <v>152878.780792501</v>
      </c>
      <c r="L413" s="12" t="n">
        <f aca="false">K413/K410</f>
        <v>1.75571005191851E-006</v>
      </c>
      <c r="M413" s="16" t="n">
        <f aca="false">J413</f>
        <v>0.145787037037037</v>
      </c>
      <c r="N413" s="24" t="n">
        <f aca="false">$N$5</f>
        <v>1</v>
      </c>
      <c r="O413" s="24" t="n">
        <f aca="false">$O$5</f>
        <v>80</v>
      </c>
      <c r="P413" s="24" t="n">
        <f aca="false">$P$5</f>
        <v>6400</v>
      </c>
      <c r="Q413" s="24" t="n">
        <f aca="false">$Q$5</f>
        <v>512000</v>
      </c>
      <c r="R413" s="25"/>
      <c r="S413" s="26" t="n">
        <f aca="false">M413</f>
        <v>0.145787037037037</v>
      </c>
      <c r="T413" s="24" t="n">
        <f aca="false">$O$5</f>
        <v>80</v>
      </c>
      <c r="U413" s="24" t="n">
        <f aca="false">$P$5</f>
        <v>6400</v>
      </c>
      <c r="V413" s="24" t="n">
        <f aca="false">$Q$5</f>
        <v>512000</v>
      </c>
      <c r="X413" s="24" t="n">
        <f aca="false">$N$5</f>
        <v>1</v>
      </c>
      <c r="Y413" s="16" t="n">
        <f aca="false">S413</f>
        <v>0.145787037037037</v>
      </c>
      <c r="Z413" s="24" t="n">
        <f aca="false">$P$5</f>
        <v>6400</v>
      </c>
      <c r="AA413" s="24" t="n">
        <f aca="false">$Q$5</f>
        <v>512000</v>
      </c>
      <c r="AC413" s="24" t="n">
        <f aca="false">$N$5</f>
        <v>1</v>
      </c>
      <c r="AD413" s="24" t="n">
        <f aca="false">$O$5</f>
        <v>80</v>
      </c>
      <c r="AE413" s="16" t="n">
        <f aca="false">Y413</f>
        <v>0.145787037037037</v>
      </c>
      <c r="AF413" s="24" t="n">
        <f aca="false">$Q$5</f>
        <v>512000</v>
      </c>
      <c r="AH413" s="24" t="n">
        <f aca="false">$N$5</f>
        <v>1</v>
      </c>
      <c r="AI413" s="24" t="n">
        <f aca="false">$O$5</f>
        <v>80</v>
      </c>
      <c r="AJ413" s="24" t="n">
        <f aca="false">$P$5</f>
        <v>6400</v>
      </c>
      <c r="AK413" s="16" t="n">
        <f aca="false">AE413</f>
        <v>0.145787037037037</v>
      </c>
    </row>
    <row r="414" customFormat="false" ht="14.65" hidden="false" customHeight="false" outlineLevel="0" collapsed="false">
      <c r="I414" s="0" t="str">
        <f aca="false">ADDRESS(I410,5,1)</f>
        <v>$E$70</v>
      </c>
      <c r="J414" s="16" t="n">
        <f aca="true">INDIRECT(I414)</f>
        <v>0.333726851851852</v>
      </c>
      <c r="K414" s="12" t="n">
        <f aca="false">MDETERM(AH411:AK414)</f>
        <v>488.232675</v>
      </c>
      <c r="L414" s="12" t="n">
        <f aca="false">K414/K410</f>
        <v>5.60702414507095E-009</v>
      </c>
      <c r="M414" s="16" t="n">
        <f aca="false">J414</f>
        <v>0.333726851851852</v>
      </c>
      <c r="N414" s="24" t="n">
        <f aca="false">$N$6</f>
        <v>1</v>
      </c>
      <c r="O414" s="31" t="n">
        <f aca="false">$O$6</f>
        <v>160.9</v>
      </c>
      <c r="P414" s="24" t="n">
        <f aca="false">$P$6</f>
        <v>25888.81</v>
      </c>
      <c r="Q414" s="24" t="n">
        <f aca="false">$Q$6</f>
        <v>4165509.529</v>
      </c>
      <c r="R414" s="25"/>
      <c r="S414" s="26" t="n">
        <f aca="false">M414</f>
        <v>0.333726851851852</v>
      </c>
      <c r="T414" s="31" t="n">
        <f aca="false">$O$6</f>
        <v>160.9</v>
      </c>
      <c r="U414" s="24" t="n">
        <f aca="false">$P$6</f>
        <v>25888.81</v>
      </c>
      <c r="V414" s="24" t="n">
        <f aca="false">$Q$6</f>
        <v>4165509.529</v>
      </c>
      <c r="X414" s="24" t="n">
        <f aca="false">$N$6</f>
        <v>1</v>
      </c>
      <c r="Y414" s="16" t="n">
        <f aca="false">S414</f>
        <v>0.333726851851852</v>
      </c>
      <c r="Z414" s="24" t="n">
        <f aca="false">$P$6</f>
        <v>25888.81</v>
      </c>
      <c r="AA414" s="24" t="n">
        <f aca="false">$Q$6</f>
        <v>4165509.529</v>
      </c>
      <c r="AC414" s="24" t="n">
        <f aca="false">$N$6</f>
        <v>1</v>
      </c>
      <c r="AD414" s="31" t="n">
        <f aca="false">$O$6</f>
        <v>160.9</v>
      </c>
      <c r="AE414" s="16" t="n">
        <f aca="false">Y414</f>
        <v>0.333726851851852</v>
      </c>
      <c r="AF414" s="24" t="n">
        <f aca="false">$Q$6</f>
        <v>4165509.529</v>
      </c>
      <c r="AH414" s="24" t="n">
        <f aca="false">$N$6</f>
        <v>1</v>
      </c>
      <c r="AI414" s="31" t="n">
        <f aca="false">$O$6</f>
        <v>160.9</v>
      </c>
      <c r="AJ414" s="24" t="n">
        <f aca="false">$P$6</f>
        <v>25888.81</v>
      </c>
      <c r="AK414" s="16" t="n">
        <f aca="false">AE414</f>
        <v>0.333726851851852</v>
      </c>
    </row>
    <row r="416" customFormat="false" ht="14.65" hidden="false" customHeight="false" outlineLevel="0" collapsed="false">
      <c r="I416" s="12" t="n">
        <f aca="false">I410+1</f>
        <v>71</v>
      </c>
      <c r="J416" s="10" t="n">
        <f aca="false">L417+$F$1*L418+L419*$F$1*$F$1+L420*$F$1*$F$1*$F$1</f>
        <v>0.149974900832002</v>
      </c>
      <c r="K416" s="12" t="n">
        <f aca="false">MDETERM(N417:Q420)</f>
        <v>87075186831.3602</v>
      </c>
      <c r="N416" s="24" t="s">
        <v>6</v>
      </c>
      <c r="O416" s="24" t="s">
        <v>7</v>
      </c>
      <c r="P416" s="24" t="s">
        <v>8</v>
      </c>
      <c r="Q416" s="24" t="s">
        <v>9</v>
      </c>
      <c r="R416" s="25"/>
    </row>
    <row r="417" customFormat="false" ht="14.65" hidden="false" customHeight="false" outlineLevel="0" collapsed="false">
      <c r="I417" s="0" t="str">
        <f aca="false">ADDRESS(I416,2,1)</f>
        <v>$B$71</v>
      </c>
      <c r="J417" s="16" t="n">
        <f aca="true">INDIRECT(I417)</f>
        <v>0.0272222222222222</v>
      </c>
      <c r="K417" s="12" t="n">
        <f aca="false">MDETERM(S417:V420)</f>
        <v>-6787194.25727036</v>
      </c>
      <c r="L417" s="12" t="n">
        <f aca="false">K417/K416</f>
        <v>-7.79463645643991E-005</v>
      </c>
      <c r="M417" s="16" t="n">
        <f aca="false">J417</f>
        <v>0.0272222222222222</v>
      </c>
      <c r="N417" s="24" t="n">
        <f aca="false">$N$3</f>
        <v>1</v>
      </c>
      <c r="O417" s="24" t="n">
        <f aca="false">$O$3</f>
        <v>16</v>
      </c>
      <c r="P417" s="24" t="n">
        <f aca="false">$P$3</f>
        <v>256</v>
      </c>
      <c r="Q417" s="24" t="n">
        <f aca="false">$Q$3</f>
        <v>4096</v>
      </c>
      <c r="R417" s="25"/>
      <c r="S417" s="26" t="n">
        <f aca="false">M417</f>
        <v>0.0272222222222222</v>
      </c>
      <c r="T417" s="24" t="n">
        <f aca="false">$O$3</f>
        <v>16</v>
      </c>
      <c r="U417" s="24" t="n">
        <f aca="false">$P$3</f>
        <v>256</v>
      </c>
      <c r="V417" s="24" t="n">
        <f aca="false">$Q$3</f>
        <v>4096</v>
      </c>
      <c r="X417" s="24" t="n">
        <f aca="false">$N$3</f>
        <v>1</v>
      </c>
      <c r="Y417" s="16" t="n">
        <f aca="false">S417</f>
        <v>0.0272222222222222</v>
      </c>
      <c r="Z417" s="24" t="n">
        <f aca="false">$P$3</f>
        <v>256</v>
      </c>
      <c r="AA417" s="24" t="n">
        <f aca="false">$Q$3</f>
        <v>4096</v>
      </c>
      <c r="AC417" s="24" t="n">
        <f aca="false">$N$3</f>
        <v>1</v>
      </c>
      <c r="AD417" s="24" t="n">
        <f aca="false">$O$3</f>
        <v>16</v>
      </c>
      <c r="AE417" s="16" t="n">
        <f aca="false">Y417</f>
        <v>0.0272222222222222</v>
      </c>
      <c r="AF417" s="24" t="n">
        <f aca="false">$Q$3</f>
        <v>4096</v>
      </c>
      <c r="AH417" s="24" t="n">
        <f aca="false">$N$3</f>
        <v>1</v>
      </c>
      <c r="AI417" s="24" t="n">
        <f aca="false">$O$3</f>
        <v>16</v>
      </c>
      <c r="AJ417" s="24" t="n">
        <f aca="false">$P$3</f>
        <v>256</v>
      </c>
      <c r="AK417" s="16" t="n">
        <f aca="false">AE417</f>
        <v>0.0272222222222222</v>
      </c>
    </row>
    <row r="418" customFormat="false" ht="14.65" hidden="false" customHeight="false" outlineLevel="0" collapsed="false">
      <c r="I418" s="0" t="str">
        <f aca="false">ADDRESS(I416,3,1)</f>
        <v>$C$71</v>
      </c>
      <c r="J418" s="16" t="n">
        <f aca="true">INDIRECT(I418)</f>
        <v>0.0702777777777778</v>
      </c>
      <c r="K418" s="12" t="n">
        <f aca="false">MDETERM(X417:AA420)</f>
        <v>145876467.490186</v>
      </c>
      <c r="L418" s="12" t="n">
        <f aca="false">K418/K416</f>
        <v>0.00167529318969717</v>
      </c>
      <c r="M418" s="16" t="n">
        <f aca="false">J418</f>
        <v>0.0702777777777778</v>
      </c>
      <c r="N418" s="24" t="n">
        <f aca="false">$N$4</f>
        <v>1</v>
      </c>
      <c r="O418" s="24" t="n">
        <f aca="false">$O$4</f>
        <v>40</v>
      </c>
      <c r="P418" s="24" t="n">
        <f aca="false">$P$4</f>
        <v>1600</v>
      </c>
      <c r="Q418" s="24" t="n">
        <f aca="false">$Q$4</f>
        <v>64000</v>
      </c>
      <c r="R418" s="25"/>
      <c r="S418" s="26" t="n">
        <f aca="false">M418</f>
        <v>0.0702777777777778</v>
      </c>
      <c r="T418" s="24" t="n">
        <f aca="false">$O$4</f>
        <v>40</v>
      </c>
      <c r="U418" s="24" t="n">
        <f aca="false">$P$4</f>
        <v>1600</v>
      </c>
      <c r="V418" s="24" t="n">
        <f aca="false">$Q$4</f>
        <v>64000</v>
      </c>
      <c r="X418" s="24" t="n">
        <f aca="false">$N$4</f>
        <v>1</v>
      </c>
      <c r="Y418" s="16" t="n">
        <f aca="false">S418</f>
        <v>0.0702777777777778</v>
      </c>
      <c r="Z418" s="24" t="n">
        <f aca="false">$P$4</f>
        <v>1600</v>
      </c>
      <c r="AA418" s="24" t="n">
        <f aca="false">$Q$4</f>
        <v>64000</v>
      </c>
      <c r="AC418" s="24" t="n">
        <f aca="false">$N$4</f>
        <v>1</v>
      </c>
      <c r="AD418" s="24" t="n">
        <f aca="false">$O$4</f>
        <v>40</v>
      </c>
      <c r="AE418" s="16" t="n">
        <f aca="false">Y418</f>
        <v>0.0702777777777778</v>
      </c>
      <c r="AF418" s="24" t="n">
        <f aca="false">$Q$4</f>
        <v>64000</v>
      </c>
      <c r="AH418" s="24" t="n">
        <f aca="false">$N$4</f>
        <v>1</v>
      </c>
      <c r="AI418" s="24" t="n">
        <f aca="false">$O$4</f>
        <v>40</v>
      </c>
      <c r="AJ418" s="24" t="n">
        <f aca="false">$P$4</f>
        <v>1600</v>
      </c>
      <c r="AK418" s="16" t="n">
        <f aca="false">AE418</f>
        <v>0.0702777777777778</v>
      </c>
    </row>
    <row r="419" customFormat="false" ht="14.65" hidden="false" customHeight="false" outlineLevel="0" collapsed="false">
      <c r="I419" s="0" t="str">
        <f aca="false">ADDRESS(I416,4,1)</f>
        <v>$D$71</v>
      </c>
      <c r="J419" s="16" t="n">
        <f aca="true">INDIRECT(I419)</f>
        <v>0.148969907407407</v>
      </c>
      <c r="K419" s="12" t="n">
        <f aca="false">MDETERM(AC417:AF420)</f>
        <v>159559.4817419</v>
      </c>
      <c r="L419" s="12" t="n">
        <f aca="false">K419/K416</f>
        <v>1.83243341241313E-006</v>
      </c>
      <c r="M419" s="16" t="n">
        <f aca="false">J419</f>
        <v>0.148969907407407</v>
      </c>
      <c r="N419" s="24" t="n">
        <f aca="false">$N$5</f>
        <v>1</v>
      </c>
      <c r="O419" s="24" t="n">
        <f aca="false">$O$5</f>
        <v>80</v>
      </c>
      <c r="P419" s="24" t="n">
        <f aca="false">$P$5</f>
        <v>6400</v>
      </c>
      <c r="Q419" s="24" t="n">
        <f aca="false">$Q$5</f>
        <v>512000</v>
      </c>
      <c r="R419" s="25"/>
      <c r="S419" s="26" t="n">
        <f aca="false">M419</f>
        <v>0.148969907407407</v>
      </c>
      <c r="T419" s="24" t="n">
        <f aca="false">$O$5</f>
        <v>80</v>
      </c>
      <c r="U419" s="24" t="n">
        <f aca="false">$P$5</f>
        <v>6400</v>
      </c>
      <c r="V419" s="24" t="n">
        <f aca="false">$Q$5</f>
        <v>512000</v>
      </c>
      <c r="X419" s="24" t="n">
        <f aca="false">$N$5</f>
        <v>1</v>
      </c>
      <c r="Y419" s="16" t="n">
        <f aca="false">S419</f>
        <v>0.148969907407407</v>
      </c>
      <c r="Z419" s="24" t="n">
        <f aca="false">$P$5</f>
        <v>6400</v>
      </c>
      <c r="AA419" s="24" t="n">
        <f aca="false">$Q$5</f>
        <v>512000</v>
      </c>
      <c r="AC419" s="24" t="n">
        <f aca="false">$N$5</f>
        <v>1</v>
      </c>
      <c r="AD419" s="24" t="n">
        <f aca="false">$O$5</f>
        <v>80</v>
      </c>
      <c r="AE419" s="16" t="n">
        <f aca="false">Y419</f>
        <v>0.148969907407407</v>
      </c>
      <c r="AF419" s="24" t="n">
        <f aca="false">$Q$5</f>
        <v>512000</v>
      </c>
      <c r="AH419" s="24" t="n">
        <f aca="false">$N$5</f>
        <v>1</v>
      </c>
      <c r="AI419" s="24" t="n">
        <f aca="false">$O$5</f>
        <v>80</v>
      </c>
      <c r="AJ419" s="24" t="n">
        <f aca="false">$P$5</f>
        <v>6400</v>
      </c>
      <c r="AK419" s="16" t="n">
        <f aca="false">AE419</f>
        <v>0.148969907407407</v>
      </c>
    </row>
    <row r="420" customFormat="false" ht="14.65" hidden="false" customHeight="false" outlineLevel="0" collapsed="false">
      <c r="I420" s="0" t="str">
        <f aca="false">ADDRESS(I416,5,1)</f>
        <v>$E$71</v>
      </c>
      <c r="J420" s="16" t="n">
        <f aca="true">INDIRECT(I420)</f>
        <v>0.343738425925926</v>
      </c>
      <c r="K420" s="12" t="n">
        <f aca="false">MDETERM(AH417:AK420)</f>
        <v>560.686780555755</v>
      </c>
      <c r="L420" s="12" t="n">
        <f aca="false">K420/K416</f>
        <v>6.43911085303377E-009</v>
      </c>
      <c r="M420" s="16" t="n">
        <f aca="false">J420</f>
        <v>0.343738425925926</v>
      </c>
      <c r="N420" s="24" t="n">
        <f aca="false">$N$6</f>
        <v>1</v>
      </c>
      <c r="O420" s="31" t="n">
        <f aca="false">$O$6</f>
        <v>160.9</v>
      </c>
      <c r="P420" s="24" t="n">
        <f aca="false">$P$6</f>
        <v>25888.81</v>
      </c>
      <c r="Q420" s="24" t="n">
        <f aca="false">$Q$6</f>
        <v>4165509.529</v>
      </c>
      <c r="R420" s="25"/>
      <c r="S420" s="26" t="n">
        <f aca="false">M420</f>
        <v>0.343738425925926</v>
      </c>
      <c r="T420" s="31" t="n">
        <f aca="false">$O$6</f>
        <v>160.9</v>
      </c>
      <c r="U420" s="24" t="n">
        <f aca="false">$P$6</f>
        <v>25888.81</v>
      </c>
      <c r="V420" s="24" t="n">
        <f aca="false">$Q$6</f>
        <v>4165509.529</v>
      </c>
      <c r="X420" s="24" t="n">
        <f aca="false">$N$6</f>
        <v>1</v>
      </c>
      <c r="Y420" s="16" t="n">
        <f aca="false">S420</f>
        <v>0.343738425925926</v>
      </c>
      <c r="Z420" s="24" t="n">
        <f aca="false">$P$6</f>
        <v>25888.81</v>
      </c>
      <c r="AA420" s="24" t="n">
        <f aca="false">$Q$6</f>
        <v>4165509.529</v>
      </c>
      <c r="AC420" s="24" t="n">
        <f aca="false">$N$6</f>
        <v>1</v>
      </c>
      <c r="AD420" s="31" t="n">
        <f aca="false">$O$6</f>
        <v>160.9</v>
      </c>
      <c r="AE420" s="16" t="n">
        <f aca="false">Y420</f>
        <v>0.343738425925926</v>
      </c>
      <c r="AF420" s="24" t="n">
        <f aca="false">$Q$6</f>
        <v>4165509.529</v>
      </c>
      <c r="AH420" s="24" t="n">
        <f aca="false">$N$6</f>
        <v>1</v>
      </c>
      <c r="AI420" s="31" t="n">
        <f aca="false">$O$6</f>
        <v>160.9</v>
      </c>
      <c r="AJ420" s="24" t="n">
        <f aca="false">$P$6</f>
        <v>25888.81</v>
      </c>
      <c r="AK420" s="16" t="n">
        <f aca="false">AE420</f>
        <v>0.343738425925926</v>
      </c>
    </row>
    <row r="422" customFormat="false" ht="14.65" hidden="false" customHeight="false" outlineLevel="0" collapsed="false">
      <c r="I422" s="12" t="n">
        <f aca="false">I416+1</f>
        <v>72</v>
      </c>
      <c r="J422" s="10" t="n">
        <f aca="false">L423+$F$1*L424+L425*$F$1*$F$1+L426*$F$1*$F$1*$F$1</f>
        <v>0.153453783791141</v>
      </c>
      <c r="K422" s="12" t="n">
        <f aca="false">MDETERM(N423:Q426)</f>
        <v>87075186831.3602</v>
      </c>
      <c r="N422" s="24" t="s">
        <v>6</v>
      </c>
      <c r="O422" s="24" t="s">
        <v>7</v>
      </c>
      <c r="P422" s="24" t="s">
        <v>8</v>
      </c>
      <c r="Q422" s="24" t="s">
        <v>9</v>
      </c>
      <c r="R422" s="25"/>
    </row>
    <row r="423" customFormat="false" ht="14.65" hidden="false" customHeight="false" outlineLevel="0" collapsed="false">
      <c r="I423" s="0" t="str">
        <f aca="false">ADDRESS(I422,2,1)</f>
        <v>$B$72</v>
      </c>
      <c r="J423" s="16" t="n">
        <f aca="true">INDIRECT(I423)</f>
        <v>0.0277199074074074</v>
      </c>
      <c r="K423" s="12" t="n">
        <f aca="false">MDETERM(S423:V426)</f>
        <v>-10589913.5655339</v>
      </c>
      <c r="L423" s="12" t="n">
        <f aca="false">K423/K422</f>
        <v>-0.000121618040120241</v>
      </c>
      <c r="M423" s="16" t="n">
        <f aca="false">J423</f>
        <v>0.0277199074074074</v>
      </c>
      <c r="N423" s="24" t="n">
        <f aca="false">$N$3</f>
        <v>1</v>
      </c>
      <c r="O423" s="24" t="n">
        <f aca="false">$O$3</f>
        <v>16</v>
      </c>
      <c r="P423" s="24" t="n">
        <f aca="false">$P$3</f>
        <v>256</v>
      </c>
      <c r="Q423" s="24" t="n">
        <f aca="false">$Q$3</f>
        <v>4096</v>
      </c>
      <c r="R423" s="25"/>
      <c r="S423" s="26" t="n">
        <f aca="false">M423</f>
        <v>0.0277199074074074</v>
      </c>
      <c r="T423" s="24" t="n">
        <f aca="false">$O$3</f>
        <v>16</v>
      </c>
      <c r="U423" s="24" t="n">
        <f aca="false">$P$3</f>
        <v>256</v>
      </c>
      <c r="V423" s="24" t="n">
        <f aca="false">$Q$3</f>
        <v>4096</v>
      </c>
      <c r="X423" s="24" t="n">
        <f aca="false">$N$3</f>
        <v>1</v>
      </c>
      <c r="Y423" s="16" t="n">
        <f aca="false">S423</f>
        <v>0.0277199074074074</v>
      </c>
      <c r="Z423" s="24" t="n">
        <f aca="false">$P$3</f>
        <v>256</v>
      </c>
      <c r="AA423" s="24" t="n">
        <f aca="false">$Q$3</f>
        <v>4096</v>
      </c>
      <c r="AC423" s="24" t="n">
        <f aca="false">$N$3</f>
        <v>1</v>
      </c>
      <c r="AD423" s="24" t="n">
        <f aca="false">$O$3</f>
        <v>16</v>
      </c>
      <c r="AE423" s="16" t="n">
        <f aca="false">Y423</f>
        <v>0.0277199074074074</v>
      </c>
      <c r="AF423" s="24" t="n">
        <f aca="false">$Q$3</f>
        <v>4096</v>
      </c>
      <c r="AH423" s="24" t="n">
        <f aca="false">$N$3</f>
        <v>1</v>
      </c>
      <c r="AI423" s="24" t="n">
        <f aca="false">$O$3</f>
        <v>16</v>
      </c>
      <c r="AJ423" s="24" t="n">
        <f aca="false">$P$3</f>
        <v>256</v>
      </c>
      <c r="AK423" s="16" t="n">
        <f aca="false">AE423</f>
        <v>0.0277199074074074</v>
      </c>
    </row>
    <row r="424" customFormat="false" ht="14.65" hidden="false" customHeight="false" outlineLevel="0" collapsed="false">
      <c r="I424" s="0" t="str">
        <f aca="false">ADDRESS(I422,3,1)</f>
        <v>$C$72</v>
      </c>
      <c r="J424" s="16" t="n">
        <f aca="true">INDIRECT(I424)</f>
        <v>0.0716898148148148</v>
      </c>
      <c r="K424" s="12" t="n">
        <f aca="false">MDETERM(X423:AA426)</f>
        <v>148739532.834113</v>
      </c>
      <c r="L424" s="12" t="n">
        <f aca="false">K424/K422</f>
        <v>0.00170817357098733</v>
      </c>
      <c r="M424" s="16" t="n">
        <f aca="false">J424</f>
        <v>0.0716898148148148</v>
      </c>
      <c r="N424" s="24" t="n">
        <f aca="false">$N$4</f>
        <v>1</v>
      </c>
      <c r="O424" s="24" t="n">
        <f aca="false">$O$4</f>
        <v>40</v>
      </c>
      <c r="P424" s="24" t="n">
        <f aca="false">$P$4</f>
        <v>1600</v>
      </c>
      <c r="Q424" s="24" t="n">
        <f aca="false">$Q$4</f>
        <v>64000</v>
      </c>
      <c r="R424" s="25"/>
      <c r="S424" s="26" t="n">
        <f aca="false">M424</f>
        <v>0.0716898148148148</v>
      </c>
      <c r="T424" s="24" t="n">
        <f aca="false">$O$4</f>
        <v>40</v>
      </c>
      <c r="U424" s="24" t="n">
        <f aca="false">$P$4</f>
        <v>1600</v>
      </c>
      <c r="V424" s="24" t="n">
        <f aca="false">$Q$4</f>
        <v>64000</v>
      </c>
      <c r="X424" s="24" t="n">
        <f aca="false">$N$4</f>
        <v>1</v>
      </c>
      <c r="Y424" s="16" t="n">
        <f aca="false">S424</f>
        <v>0.0716898148148148</v>
      </c>
      <c r="Z424" s="24" t="n">
        <f aca="false">$P$4</f>
        <v>1600</v>
      </c>
      <c r="AA424" s="24" t="n">
        <f aca="false">$Q$4</f>
        <v>64000</v>
      </c>
      <c r="AC424" s="24" t="n">
        <f aca="false">$N$4</f>
        <v>1</v>
      </c>
      <c r="AD424" s="24" t="n">
        <f aca="false">$O$4</f>
        <v>40</v>
      </c>
      <c r="AE424" s="16" t="n">
        <f aca="false">Y424</f>
        <v>0.0716898148148148</v>
      </c>
      <c r="AF424" s="24" t="n">
        <f aca="false">$Q$4</f>
        <v>64000</v>
      </c>
      <c r="AH424" s="24" t="n">
        <f aca="false">$N$4</f>
        <v>1</v>
      </c>
      <c r="AI424" s="24" t="n">
        <f aca="false">$O$4</f>
        <v>40</v>
      </c>
      <c r="AJ424" s="24" t="n">
        <f aca="false">$P$4</f>
        <v>1600</v>
      </c>
      <c r="AK424" s="16" t="n">
        <f aca="false">AE424</f>
        <v>0.0716898148148148</v>
      </c>
    </row>
    <row r="425" customFormat="false" ht="14.65" hidden="false" customHeight="false" outlineLevel="0" collapsed="false">
      <c r="I425" s="0" t="str">
        <f aca="false">ADDRESS(I422,4,1)</f>
        <v>$D$72</v>
      </c>
      <c r="J425" s="16" t="n">
        <f aca="true">INDIRECT(I425)</f>
        <v>0.152418981481481</v>
      </c>
      <c r="K425" s="12" t="n">
        <f aca="false">MDETERM(AC423:AF426)</f>
        <v>163119.121386064</v>
      </c>
      <c r="L425" s="12" t="n">
        <f aca="false">K425/K422</f>
        <v>1.87331348139372E-006</v>
      </c>
      <c r="M425" s="16" t="n">
        <f aca="false">J425</f>
        <v>0.152418981481481</v>
      </c>
      <c r="N425" s="24" t="n">
        <f aca="false">$N$5</f>
        <v>1</v>
      </c>
      <c r="O425" s="24" t="n">
        <f aca="false">$O$5</f>
        <v>80</v>
      </c>
      <c r="P425" s="24" t="n">
        <f aca="false">$P$5</f>
        <v>6400</v>
      </c>
      <c r="Q425" s="24" t="n">
        <f aca="false">$Q$5</f>
        <v>512000</v>
      </c>
      <c r="R425" s="25"/>
      <c r="S425" s="26" t="n">
        <f aca="false">M425</f>
        <v>0.152418981481481</v>
      </c>
      <c r="T425" s="24" t="n">
        <f aca="false">$O$5</f>
        <v>80</v>
      </c>
      <c r="U425" s="24" t="n">
        <f aca="false">$P$5</f>
        <v>6400</v>
      </c>
      <c r="V425" s="24" t="n">
        <f aca="false">$Q$5</f>
        <v>512000</v>
      </c>
      <c r="X425" s="24" t="n">
        <f aca="false">$N$5</f>
        <v>1</v>
      </c>
      <c r="Y425" s="16" t="n">
        <f aca="false">S425</f>
        <v>0.152418981481481</v>
      </c>
      <c r="Z425" s="24" t="n">
        <f aca="false">$P$5</f>
        <v>6400</v>
      </c>
      <c r="AA425" s="24" t="n">
        <f aca="false">$Q$5</f>
        <v>512000</v>
      </c>
      <c r="AC425" s="24" t="n">
        <f aca="false">$N$5</f>
        <v>1</v>
      </c>
      <c r="AD425" s="24" t="n">
        <f aca="false">$O$5</f>
        <v>80</v>
      </c>
      <c r="AE425" s="16" t="n">
        <f aca="false">Y425</f>
        <v>0.152418981481481</v>
      </c>
      <c r="AF425" s="24" t="n">
        <f aca="false">$Q$5</f>
        <v>512000</v>
      </c>
      <c r="AH425" s="24" t="n">
        <f aca="false">$N$5</f>
        <v>1</v>
      </c>
      <c r="AI425" s="24" t="n">
        <f aca="false">$O$5</f>
        <v>80</v>
      </c>
      <c r="AJ425" s="24" t="n">
        <f aca="false">$P$5</f>
        <v>6400</v>
      </c>
      <c r="AK425" s="16" t="n">
        <f aca="false">AE425</f>
        <v>0.152418981481481</v>
      </c>
    </row>
    <row r="426" customFormat="false" ht="14.65" hidden="false" customHeight="false" outlineLevel="0" collapsed="false">
      <c r="I426" s="0" t="str">
        <f aca="false">ADDRESS(I422,5,1)</f>
        <v>$E$72</v>
      </c>
      <c r="J426" s="16" t="n">
        <f aca="true">INDIRECT(I426)</f>
        <v>0.354930555555556</v>
      </c>
      <c r="K426" s="12" t="n">
        <f aca="false">MDETERM(AH423:AK426)</f>
        <v>662.84413888912</v>
      </c>
      <c r="L426" s="12" t="n">
        <f aca="false">K426/K422</f>
        <v>7.6123194564355E-009</v>
      </c>
      <c r="M426" s="16" t="n">
        <f aca="false">J426</f>
        <v>0.354930555555556</v>
      </c>
      <c r="N426" s="24" t="n">
        <f aca="false">$N$6</f>
        <v>1</v>
      </c>
      <c r="O426" s="31" t="n">
        <f aca="false">$O$6</f>
        <v>160.9</v>
      </c>
      <c r="P426" s="24" t="n">
        <f aca="false">$P$6</f>
        <v>25888.81</v>
      </c>
      <c r="Q426" s="24" t="n">
        <f aca="false">$Q$6</f>
        <v>4165509.529</v>
      </c>
      <c r="R426" s="25"/>
      <c r="S426" s="26" t="n">
        <f aca="false">M426</f>
        <v>0.354930555555556</v>
      </c>
      <c r="T426" s="31" t="n">
        <f aca="false">$O$6</f>
        <v>160.9</v>
      </c>
      <c r="U426" s="24" t="n">
        <f aca="false">$P$6</f>
        <v>25888.81</v>
      </c>
      <c r="V426" s="24" t="n">
        <f aca="false">$Q$6</f>
        <v>4165509.529</v>
      </c>
      <c r="X426" s="24" t="n">
        <f aca="false">$N$6</f>
        <v>1</v>
      </c>
      <c r="Y426" s="16" t="n">
        <f aca="false">S426</f>
        <v>0.354930555555556</v>
      </c>
      <c r="Z426" s="24" t="n">
        <f aca="false">$P$6</f>
        <v>25888.81</v>
      </c>
      <c r="AA426" s="24" t="n">
        <f aca="false">$Q$6</f>
        <v>4165509.529</v>
      </c>
      <c r="AC426" s="24" t="n">
        <f aca="false">$N$6</f>
        <v>1</v>
      </c>
      <c r="AD426" s="31" t="n">
        <f aca="false">$O$6</f>
        <v>160.9</v>
      </c>
      <c r="AE426" s="16" t="n">
        <f aca="false">Y426</f>
        <v>0.354930555555556</v>
      </c>
      <c r="AF426" s="24" t="n">
        <f aca="false">$Q$6</f>
        <v>4165509.529</v>
      </c>
      <c r="AH426" s="24" t="n">
        <f aca="false">$N$6</f>
        <v>1</v>
      </c>
      <c r="AI426" s="31" t="n">
        <f aca="false">$O$6</f>
        <v>160.9</v>
      </c>
      <c r="AJ426" s="24" t="n">
        <f aca="false">$P$6</f>
        <v>25888.81</v>
      </c>
      <c r="AK426" s="16" t="n">
        <f aca="false">AE426</f>
        <v>0.354930555555556</v>
      </c>
    </row>
    <row r="428" customFormat="false" ht="14.65" hidden="false" customHeight="false" outlineLevel="0" collapsed="false">
      <c r="I428" s="12" t="n">
        <f aca="false">I422+1</f>
        <v>73</v>
      </c>
      <c r="J428" s="10" t="n">
        <f aca="false">L429+$F$1*L430+L431*$F$1*$F$1+L432*$F$1*$F$1*$F$1</f>
        <v>0.157248489372933</v>
      </c>
      <c r="K428" s="12" t="n">
        <f aca="false">MDETERM(N429:Q432)</f>
        <v>87075186831.3602</v>
      </c>
      <c r="N428" s="24" t="s">
        <v>6</v>
      </c>
      <c r="O428" s="24" t="s">
        <v>7</v>
      </c>
      <c r="P428" s="24" t="s">
        <v>8</v>
      </c>
      <c r="Q428" s="24" t="s">
        <v>9</v>
      </c>
      <c r="R428" s="25"/>
    </row>
    <row r="429" customFormat="false" ht="14.65" hidden="false" customHeight="false" outlineLevel="0" collapsed="false">
      <c r="I429" s="0" t="str">
        <f aca="false">ADDRESS(I428,2,1)</f>
        <v>$B$73</v>
      </c>
      <c r="J429" s="16" t="n">
        <f aca="true">INDIRECT(I429)</f>
        <v>0.0282638888888889</v>
      </c>
      <c r="K429" s="12" t="n">
        <f aca="false">MDETERM(S429:V432)</f>
        <v>-13862239.0634448</v>
      </c>
      <c r="L429" s="12" t="n">
        <f aca="false">K429/K428</f>
        <v>-0.000159198499226788</v>
      </c>
      <c r="M429" s="16" t="n">
        <f aca="false">J429</f>
        <v>0.0282638888888889</v>
      </c>
      <c r="N429" s="24" t="n">
        <f aca="false">$N$3</f>
        <v>1</v>
      </c>
      <c r="O429" s="24" t="n">
        <f aca="false">$O$3</f>
        <v>16</v>
      </c>
      <c r="P429" s="24" t="n">
        <f aca="false">$P$3</f>
        <v>256</v>
      </c>
      <c r="Q429" s="24" t="n">
        <f aca="false">$Q$3</f>
        <v>4096</v>
      </c>
      <c r="R429" s="25"/>
      <c r="S429" s="26" t="n">
        <f aca="false">M429</f>
        <v>0.0282638888888889</v>
      </c>
      <c r="T429" s="24" t="n">
        <f aca="false">$O$3</f>
        <v>16</v>
      </c>
      <c r="U429" s="24" t="n">
        <f aca="false">$P$3</f>
        <v>256</v>
      </c>
      <c r="V429" s="24" t="n">
        <f aca="false">$Q$3</f>
        <v>4096</v>
      </c>
      <c r="X429" s="24" t="n">
        <f aca="false">$N$3</f>
        <v>1</v>
      </c>
      <c r="Y429" s="16" t="n">
        <f aca="false">S429</f>
        <v>0.0282638888888889</v>
      </c>
      <c r="Z429" s="24" t="n">
        <f aca="false">$P$3</f>
        <v>256</v>
      </c>
      <c r="AA429" s="24" t="n">
        <f aca="false">$Q$3</f>
        <v>4096</v>
      </c>
      <c r="AC429" s="24" t="n">
        <f aca="false">$N$3</f>
        <v>1</v>
      </c>
      <c r="AD429" s="24" t="n">
        <f aca="false">$O$3</f>
        <v>16</v>
      </c>
      <c r="AE429" s="16" t="n">
        <f aca="false">Y429</f>
        <v>0.0282638888888889</v>
      </c>
      <c r="AF429" s="24" t="n">
        <f aca="false">$Q$3</f>
        <v>4096</v>
      </c>
      <c r="AH429" s="24" t="n">
        <f aca="false">$N$3</f>
        <v>1</v>
      </c>
      <c r="AI429" s="24" t="n">
        <f aca="false">$O$3</f>
        <v>16</v>
      </c>
      <c r="AJ429" s="24" t="n">
        <f aca="false">$P$3</f>
        <v>256</v>
      </c>
      <c r="AK429" s="16" t="n">
        <f aca="false">AE429</f>
        <v>0.0282638888888889</v>
      </c>
    </row>
    <row r="430" customFormat="false" ht="14.65" hidden="false" customHeight="false" outlineLevel="0" collapsed="false">
      <c r="I430" s="0" t="str">
        <f aca="false">ADDRESS(I428,3,1)</f>
        <v>$C$73</v>
      </c>
      <c r="J430" s="16" t="n">
        <f aca="true">INDIRECT(I430)</f>
        <v>0.0732175925925926</v>
      </c>
      <c r="K430" s="12" t="n">
        <f aca="false">MDETERM(X429:AA432)</f>
        <v>151823558.408345</v>
      </c>
      <c r="L430" s="12" t="n">
        <f aca="false">K430/K428</f>
        <v>0.00174359153202144</v>
      </c>
      <c r="M430" s="16" t="n">
        <f aca="false">J430</f>
        <v>0.0732175925925926</v>
      </c>
      <c r="N430" s="24" t="n">
        <f aca="false">$N$4</f>
        <v>1</v>
      </c>
      <c r="O430" s="24" t="n">
        <f aca="false">$O$4</f>
        <v>40</v>
      </c>
      <c r="P430" s="24" t="n">
        <f aca="false">$P$4</f>
        <v>1600</v>
      </c>
      <c r="Q430" s="24" t="n">
        <f aca="false">$Q$4</f>
        <v>64000</v>
      </c>
      <c r="R430" s="25"/>
      <c r="S430" s="26" t="n">
        <f aca="false">M430</f>
        <v>0.0732175925925926</v>
      </c>
      <c r="T430" s="24" t="n">
        <f aca="false">$O$4</f>
        <v>40</v>
      </c>
      <c r="U430" s="24" t="n">
        <f aca="false">$P$4</f>
        <v>1600</v>
      </c>
      <c r="V430" s="24" t="n">
        <f aca="false">$Q$4</f>
        <v>64000</v>
      </c>
      <c r="X430" s="24" t="n">
        <f aca="false">$N$4</f>
        <v>1</v>
      </c>
      <c r="Y430" s="16" t="n">
        <f aca="false">S430</f>
        <v>0.0732175925925926</v>
      </c>
      <c r="Z430" s="24" t="n">
        <f aca="false">$P$4</f>
        <v>1600</v>
      </c>
      <c r="AA430" s="24" t="n">
        <f aca="false">$Q$4</f>
        <v>64000</v>
      </c>
      <c r="AC430" s="24" t="n">
        <f aca="false">$N$4</f>
        <v>1</v>
      </c>
      <c r="AD430" s="24" t="n">
        <f aca="false">$O$4</f>
        <v>40</v>
      </c>
      <c r="AE430" s="16" t="n">
        <f aca="false">Y430</f>
        <v>0.0732175925925926</v>
      </c>
      <c r="AF430" s="24" t="n">
        <f aca="false">$Q$4</f>
        <v>64000</v>
      </c>
      <c r="AH430" s="24" t="n">
        <f aca="false">$N$4</f>
        <v>1</v>
      </c>
      <c r="AI430" s="24" t="n">
        <f aca="false">$O$4</f>
        <v>40</v>
      </c>
      <c r="AJ430" s="24" t="n">
        <f aca="false">$P$4</f>
        <v>1600</v>
      </c>
      <c r="AK430" s="16" t="n">
        <f aca="false">AE430</f>
        <v>0.0732175925925926</v>
      </c>
    </row>
    <row r="431" customFormat="false" ht="14.65" hidden="false" customHeight="false" outlineLevel="0" collapsed="false">
      <c r="I431" s="0" t="str">
        <f aca="false">ADDRESS(I428,4,1)</f>
        <v>$D$73</v>
      </c>
      <c r="J431" s="16" t="n">
        <f aca="true">INDIRECT(I431)</f>
        <v>0.156180555555556</v>
      </c>
      <c r="K431" s="12" t="n">
        <f aca="false">MDETERM(AC429:AF432)</f>
        <v>166158.599336711</v>
      </c>
      <c r="L431" s="12" t="n">
        <f aca="false">K431/K428</f>
        <v>1.90821984291016E-006</v>
      </c>
      <c r="M431" s="16" t="n">
        <f aca="false">J431</f>
        <v>0.156180555555556</v>
      </c>
      <c r="N431" s="24" t="n">
        <f aca="false">$N$5</f>
        <v>1</v>
      </c>
      <c r="O431" s="24" t="n">
        <f aca="false">$O$5</f>
        <v>80</v>
      </c>
      <c r="P431" s="24" t="n">
        <f aca="false">$P$5</f>
        <v>6400</v>
      </c>
      <c r="Q431" s="24" t="n">
        <f aca="false">$Q$5</f>
        <v>512000</v>
      </c>
      <c r="R431" s="25"/>
      <c r="S431" s="26" t="n">
        <f aca="false">M431</f>
        <v>0.156180555555556</v>
      </c>
      <c r="T431" s="24" t="n">
        <f aca="false">$O$5</f>
        <v>80</v>
      </c>
      <c r="U431" s="24" t="n">
        <f aca="false">$P$5</f>
        <v>6400</v>
      </c>
      <c r="V431" s="24" t="n">
        <f aca="false">$Q$5</f>
        <v>512000</v>
      </c>
      <c r="X431" s="24" t="n">
        <f aca="false">$N$5</f>
        <v>1</v>
      </c>
      <c r="Y431" s="16" t="n">
        <f aca="false">S431</f>
        <v>0.156180555555556</v>
      </c>
      <c r="Z431" s="24" t="n">
        <f aca="false">$P$5</f>
        <v>6400</v>
      </c>
      <c r="AA431" s="24" t="n">
        <f aca="false">$Q$5</f>
        <v>512000</v>
      </c>
      <c r="AC431" s="24" t="n">
        <f aca="false">$N$5</f>
        <v>1</v>
      </c>
      <c r="AD431" s="24" t="n">
        <f aca="false">$O$5</f>
        <v>80</v>
      </c>
      <c r="AE431" s="16" t="n">
        <f aca="false">Y431</f>
        <v>0.156180555555556</v>
      </c>
      <c r="AF431" s="24" t="n">
        <f aca="false">$Q$5</f>
        <v>512000</v>
      </c>
      <c r="AH431" s="24" t="n">
        <f aca="false">$N$5</f>
        <v>1</v>
      </c>
      <c r="AI431" s="24" t="n">
        <f aca="false">$O$5</f>
        <v>80</v>
      </c>
      <c r="AJ431" s="24" t="n">
        <f aca="false">$P$5</f>
        <v>6400</v>
      </c>
      <c r="AK431" s="16" t="n">
        <f aca="false">AE431</f>
        <v>0.156180555555556</v>
      </c>
    </row>
    <row r="432" customFormat="false" ht="14.65" hidden="false" customHeight="false" outlineLevel="0" collapsed="false">
      <c r="I432" s="0" t="str">
        <f aca="false">ADDRESS(I428,5,1)</f>
        <v>$E$73</v>
      </c>
      <c r="J432" s="16" t="n">
        <f aca="true">INDIRECT(I432)</f>
        <v>0.367534722222222</v>
      </c>
      <c r="K432" s="12" t="n">
        <f aca="false">MDETERM(AH429:AK432)</f>
        <v>789.089033333125</v>
      </c>
      <c r="L432" s="12" t="n">
        <f aca="false">K432/K428</f>
        <v>9.06215722351955E-009</v>
      </c>
      <c r="M432" s="16" t="n">
        <f aca="false">J432</f>
        <v>0.367534722222222</v>
      </c>
      <c r="N432" s="24" t="n">
        <f aca="false">$N$6</f>
        <v>1</v>
      </c>
      <c r="O432" s="31" t="n">
        <f aca="false">$O$6</f>
        <v>160.9</v>
      </c>
      <c r="P432" s="24" t="n">
        <f aca="false">$P$6</f>
        <v>25888.81</v>
      </c>
      <c r="Q432" s="24" t="n">
        <f aca="false">$Q$6</f>
        <v>4165509.529</v>
      </c>
      <c r="R432" s="25"/>
      <c r="S432" s="26" t="n">
        <f aca="false">M432</f>
        <v>0.367534722222222</v>
      </c>
      <c r="T432" s="31" t="n">
        <f aca="false">$O$6</f>
        <v>160.9</v>
      </c>
      <c r="U432" s="24" t="n">
        <f aca="false">$P$6</f>
        <v>25888.81</v>
      </c>
      <c r="V432" s="24" t="n">
        <f aca="false">$Q$6</f>
        <v>4165509.529</v>
      </c>
      <c r="X432" s="24" t="n">
        <f aca="false">$N$6</f>
        <v>1</v>
      </c>
      <c r="Y432" s="16" t="n">
        <f aca="false">S432</f>
        <v>0.367534722222222</v>
      </c>
      <c r="Z432" s="24" t="n">
        <f aca="false">$P$6</f>
        <v>25888.81</v>
      </c>
      <c r="AA432" s="24" t="n">
        <f aca="false">$Q$6</f>
        <v>4165509.529</v>
      </c>
      <c r="AC432" s="24" t="n">
        <f aca="false">$N$6</f>
        <v>1</v>
      </c>
      <c r="AD432" s="31" t="n">
        <f aca="false">$O$6</f>
        <v>160.9</v>
      </c>
      <c r="AE432" s="16" t="n">
        <f aca="false">Y432</f>
        <v>0.367534722222222</v>
      </c>
      <c r="AF432" s="24" t="n">
        <f aca="false">$Q$6</f>
        <v>4165509.529</v>
      </c>
      <c r="AH432" s="24" t="n">
        <f aca="false">$N$6</f>
        <v>1</v>
      </c>
      <c r="AI432" s="31" t="n">
        <f aca="false">$O$6</f>
        <v>160.9</v>
      </c>
      <c r="AJ432" s="24" t="n">
        <f aca="false">$P$6</f>
        <v>25888.81</v>
      </c>
      <c r="AK432" s="16" t="n">
        <f aca="false">AE432</f>
        <v>0.367534722222222</v>
      </c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K43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E4" activeCellId="0" sqref="A2:F140"/>
    </sheetView>
  </sheetViews>
  <sheetFormatPr defaultColWidth="8.859375" defaultRowHeight="14.65" zeroHeight="false" outlineLevelRow="0" outlineLevelCol="0"/>
  <cols>
    <col collapsed="false" customWidth="true" hidden="false" outlineLevel="0" max="1" min="1" style="0" width="3.83"/>
    <col collapsed="false" customWidth="true" hidden="false" outlineLevel="0" max="4" min="3" style="0" width="8.47"/>
    <col collapsed="false" customWidth="true" hidden="false" outlineLevel="0" max="6" min="6" style="16" width="8.14"/>
    <col collapsed="false" customWidth="true" hidden="false" outlineLevel="0" max="7" min="7" style="0" width="6.99"/>
    <col collapsed="false" customWidth="true" hidden="false" outlineLevel="0" max="8" min="8" style="12" width="4.16"/>
    <col collapsed="false" customWidth="true" hidden="false" outlineLevel="0" max="10" min="10" style="16" width="9.15"/>
    <col collapsed="false" customWidth="true" hidden="false" outlineLevel="0" max="11" min="11" style="0" width="15.02"/>
    <col collapsed="false" customWidth="true" hidden="false" outlineLevel="0" max="12" min="12" style="0" width="5.69"/>
  </cols>
  <sheetData>
    <row r="1" customFormat="false" ht="12.8" hidden="false" customHeight="false" outlineLevel="0" collapsed="false">
      <c r="A1" s="32"/>
      <c r="B1" s="33" t="n">
        <f aca="false">MALE!B1</f>
        <v>16</v>
      </c>
      <c r="C1" s="33" t="n">
        <f aca="false">MALE!C1</f>
        <v>40</v>
      </c>
      <c r="D1" s="33" t="n">
        <f aca="false">MALE!D1</f>
        <v>80</v>
      </c>
      <c r="E1" s="33" t="n">
        <f aca="false">MALE!E1</f>
        <v>160.9</v>
      </c>
      <c r="F1" s="34" t="n">
        <f aca="false">MALE!F1</f>
        <v>80.48</v>
      </c>
      <c r="G1" s="35"/>
      <c r="H1" s="34"/>
      <c r="I1" s="35"/>
      <c r="J1" s="36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</row>
    <row r="2" customFormat="false" ht="12.75" hidden="false" customHeight="true" outlineLevel="0" collapsed="false">
      <c r="A2" s="37" t="n">
        <v>17</v>
      </c>
      <c r="B2" s="38" t="n">
        <v>0.0197916666666667</v>
      </c>
      <c r="C2" s="38" t="n">
        <v>0.0501157407407407</v>
      </c>
      <c r="D2" s="38" t="n">
        <v>0.102349537037037</v>
      </c>
      <c r="E2" s="38" t="n">
        <v>0.214803240740741</v>
      </c>
      <c r="F2" s="39" t="n">
        <f aca="true">INDIRECT(G2)</f>
        <v>0.102989498097734</v>
      </c>
      <c r="G2" s="40" t="str">
        <f aca="false">ADDRESS(H2,10)</f>
        <v>$J$2</v>
      </c>
      <c r="H2" s="40" t="n">
        <v>2</v>
      </c>
      <c r="I2" s="35" t="n">
        <v>2</v>
      </c>
      <c r="J2" s="41" t="n">
        <f aca="false">L3+$F$1*L4+L5*$F$1*$F$1+L6*$F$1*$F$1*$F$1</f>
        <v>0.102989498097734</v>
      </c>
      <c r="K2" s="34" t="n">
        <f aca="false">MDETERM(N3:Q6)</f>
        <v>87075186831.3602</v>
      </c>
      <c r="L2" s="35"/>
      <c r="M2" s="35"/>
      <c r="N2" s="24" t="s">
        <v>6</v>
      </c>
      <c r="O2" s="24" t="s">
        <v>7</v>
      </c>
      <c r="P2" s="24" t="s">
        <v>8</v>
      </c>
      <c r="Q2" s="24" t="s">
        <v>9</v>
      </c>
      <c r="R2" s="24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customFormat="false" ht="12.75" hidden="false" customHeight="true" outlineLevel="0" collapsed="false">
      <c r="A3" s="37" t="n">
        <v>18</v>
      </c>
      <c r="B3" s="38" t="n">
        <v>0.0197685185185185</v>
      </c>
      <c r="C3" s="38" t="n">
        <v>0.0500810185185185</v>
      </c>
      <c r="D3" s="42" t="n">
        <v>0.10224537037037</v>
      </c>
      <c r="E3" s="42" t="n">
        <v>0.214594907407407</v>
      </c>
      <c r="F3" s="39" t="n">
        <f aca="true">INDIRECT(G3)</f>
        <v>0.10288431890038</v>
      </c>
      <c r="G3" s="40" t="str">
        <f aca="false">ADDRESS(H3,10)</f>
        <v>$J$8</v>
      </c>
      <c r="H3" s="40" t="n">
        <v>8</v>
      </c>
      <c r="I3" s="35"/>
      <c r="J3" s="36" t="n">
        <f aca="false">B2</f>
        <v>0.0197916666666667</v>
      </c>
      <c r="K3" s="34" t="n">
        <f aca="false">MDETERM(S3:V6)</f>
        <v>-1153391.41742305</v>
      </c>
      <c r="L3" s="34" t="n">
        <f aca="false">K3/K2</f>
        <v>-1.32459252675144E-005</v>
      </c>
      <c r="M3" s="36" t="n">
        <f aca="false">J3</f>
        <v>0.0197916666666667</v>
      </c>
      <c r="N3" s="24" t="n">
        <v>1</v>
      </c>
      <c r="O3" s="24" t="n">
        <f aca="false">B1</f>
        <v>16</v>
      </c>
      <c r="P3" s="24" t="n">
        <f aca="false">O3*O3</f>
        <v>256</v>
      </c>
      <c r="Q3" s="24" t="n">
        <f aca="false">O3*P3</f>
        <v>4096</v>
      </c>
      <c r="R3" s="24"/>
      <c r="S3" s="43" t="n">
        <f aca="false">M3</f>
        <v>0.0197916666666667</v>
      </c>
      <c r="T3" s="24" t="n">
        <f aca="false">$O$3</f>
        <v>16</v>
      </c>
      <c r="U3" s="24" t="n">
        <f aca="false">$P$3</f>
        <v>256</v>
      </c>
      <c r="V3" s="24" t="n">
        <f aca="false">$Q$3</f>
        <v>4096</v>
      </c>
      <c r="W3" s="35"/>
      <c r="X3" s="24" t="n">
        <f aca="false">$N$3</f>
        <v>1</v>
      </c>
      <c r="Y3" s="36" t="n">
        <f aca="false">S3</f>
        <v>0.0197916666666667</v>
      </c>
      <c r="Z3" s="24" t="n">
        <f aca="false">$P$3</f>
        <v>256</v>
      </c>
      <c r="AA3" s="24" t="n">
        <f aca="false">$Q$3</f>
        <v>4096</v>
      </c>
      <c r="AB3" s="35"/>
      <c r="AC3" s="24" t="n">
        <f aca="false">$N$3</f>
        <v>1</v>
      </c>
      <c r="AD3" s="24" t="n">
        <f aca="false">$O$3</f>
        <v>16</v>
      </c>
      <c r="AE3" s="36" t="n">
        <f aca="false">Y3</f>
        <v>0.0197916666666667</v>
      </c>
      <c r="AF3" s="24" t="n">
        <f aca="false">$Q$3</f>
        <v>4096</v>
      </c>
      <c r="AG3" s="35"/>
      <c r="AH3" s="24" t="n">
        <f aca="false">$N$3</f>
        <v>1</v>
      </c>
      <c r="AI3" s="24" t="n">
        <f aca="false">$O$3</f>
        <v>16</v>
      </c>
      <c r="AJ3" s="24" t="n">
        <f aca="false">$P$3</f>
        <v>256</v>
      </c>
      <c r="AK3" s="36" t="n">
        <f aca="false">AE3</f>
        <v>0.0197916666666667</v>
      </c>
    </row>
    <row r="4" customFormat="false" ht="12.75" hidden="false" customHeight="true" outlineLevel="0" collapsed="false">
      <c r="A4" s="37" t="s">
        <v>5</v>
      </c>
      <c r="B4" s="38" t="n">
        <v>0.0197685185185185</v>
      </c>
      <c r="C4" s="38" t="n">
        <v>0.0500810185185185</v>
      </c>
      <c r="D4" s="42" t="n">
        <v>0.10224537037037</v>
      </c>
      <c r="E4" s="42" t="n">
        <v>0.214594907407407</v>
      </c>
      <c r="F4" s="39" t="n">
        <f aca="true">INDIRECT(G4)</f>
        <v>0.10288431890038</v>
      </c>
      <c r="G4" s="40" t="str">
        <f aca="false">ADDRESS(H4,10)</f>
        <v>$J$14</v>
      </c>
      <c r="H4" s="40" t="n">
        <v>14</v>
      </c>
      <c r="I4" s="35"/>
      <c r="J4" s="36" t="n">
        <f aca="false">C2</f>
        <v>0.0501157407407407</v>
      </c>
      <c r="K4" s="34" t="n">
        <f aca="false">MDETERM(X3:AA6)</f>
        <v>106900651.271602</v>
      </c>
      <c r="L4" s="34" t="n">
        <f aca="false">K4/K2</f>
        <v>0.00122768213496502</v>
      </c>
      <c r="M4" s="36" t="n">
        <f aca="false">J4</f>
        <v>0.0501157407407407</v>
      </c>
      <c r="N4" s="24" t="n">
        <v>1</v>
      </c>
      <c r="O4" s="24" t="n">
        <f aca="false">C1</f>
        <v>40</v>
      </c>
      <c r="P4" s="24" t="n">
        <f aca="false">O4*O4</f>
        <v>1600</v>
      </c>
      <c r="Q4" s="24" t="n">
        <f aca="false">O4*P4</f>
        <v>64000</v>
      </c>
      <c r="R4" s="24"/>
      <c r="S4" s="43" t="n">
        <f aca="false">M4</f>
        <v>0.0501157407407407</v>
      </c>
      <c r="T4" s="24" t="n">
        <f aca="false">$O$4</f>
        <v>40</v>
      </c>
      <c r="U4" s="24" t="n">
        <f aca="false">$P$4</f>
        <v>1600</v>
      </c>
      <c r="V4" s="24" t="n">
        <f aca="false">$Q$4</f>
        <v>64000</v>
      </c>
      <c r="W4" s="35"/>
      <c r="X4" s="24" t="n">
        <f aca="false">$N$4</f>
        <v>1</v>
      </c>
      <c r="Y4" s="36" t="n">
        <f aca="false">S4</f>
        <v>0.0501157407407407</v>
      </c>
      <c r="Z4" s="24" t="n">
        <f aca="false">$P$4</f>
        <v>1600</v>
      </c>
      <c r="AA4" s="24" t="n">
        <f aca="false">$Q$4</f>
        <v>64000</v>
      </c>
      <c r="AB4" s="35"/>
      <c r="AC4" s="24" t="n">
        <f aca="false">$N$4</f>
        <v>1</v>
      </c>
      <c r="AD4" s="24" t="n">
        <f aca="false">$O$4</f>
        <v>40</v>
      </c>
      <c r="AE4" s="36" t="n">
        <f aca="false">Y4</f>
        <v>0.0501157407407407</v>
      </c>
      <c r="AF4" s="24" t="n">
        <f aca="false">$Q$4</f>
        <v>64000</v>
      </c>
      <c r="AG4" s="35"/>
      <c r="AH4" s="24" t="n">
        <f aca="false">$N$4</f>
        <v>1</v>
      </c>
      <c r="AI4" s="24" t="n">
        <f aca="false">$O$4</f>
        <v>40</v>
      </c>
      <c r="AJ4" s="24" t="n">
        <f aca="false">$P$4</f>
        <v>1600</v>
      </c>
      <c r="AK4" s="36" t="n">
        <f aca="false">AE4</f>
        <v>0.0501157407407407</v>
      </c>
    </row>
    <row r="5" customFormat="false" ht="12.75" hidden="false" customHeight="true" outlineLevel="0" collapsed="false">
      <c r="A5" s="37" t="n">
        <v>30</v>
      </c>
      <c r="B5" s="38" t="n">
        <v>0.0197685185185185</v>
      </c>
      <c r="C5" s="38" t="n">
        <v>0.0500810185185185</v>
      </c>
      <c r="D5" s="42" t="n">
        <v>0.10224537037037</v>
      </c>
      <c r="E5" s="42" t="n">
        <v>0.214594907407407</v>
      </c>
      <c r="F5" s="39" t="n">
        <f aca="true">INDIRECT(G5)</f>
        <v>0.10288431890038</v>
      </c>
      <c r="G5" s="40" t="str">
        <f aca="false">ADDRESS(H5,10)</f>
        <v>$J$20</v>
      </c>
      <c r="H5" s="40" t="n">
        <v>20</v>
      </c>
      <c r="I5" s="35"/>
      <c r="J5" s="36" t="n">
        <f aca="false">D2</f>
        <v>0.102349537037037</v>
      </c>
      <c r="K5" s="34" t="n">
        <f aca="false">MDETERM(AC3:AF6)</f>
        <v>54767.5438547221</v>
      </c>
      <c r="L5" s="34" t="n">
        <f aca="false">K5/K2</f>
        <v>6.28968433461891E-007</v>
      </c>
      <c r="M5" s="36" t="n">
        <f aca="false">J5</f>
        <v>0.102349537037037</v>
      </c>
      <c r="N5" s="24" t="n">
        <v>1</v>
      </c>
      <c r="O5" s="24" t="n">
        <f aca="false">D1</f>
        <v>80</v>
      </c>
      <c r="P5" s="24" t="n">
        <f aca="false">O5*O5</f>
        <v>6400</v>
      </c>
      <c r="Q5" s="24" t="n">
        <f aca="false">O5*P5</f>
        <v>512000</v>
      </c>
      <c r="R5" s="24"/>
      <c r="S5" s="43" t="n">
        <f aca="false">M5</f>
        <v>0.102349537037037</v>
      </c>
      <c r="T5" s="24" t="n">
        <f aca="false">$O$5</f>
        <v>80</v>
      </c>
      <c r="U5" s="24" t="n">
        <f aca="false">$P$5</f>
        <v>6400</v>
      </c>
      <c r="V5" s="24" t="n">
        <f aca="false">$Q$5</f>
        <v>512000</v>
      </c>
      <c r="W5" s="35"/>
      <c r="X5" s="24" t="n">
        <f aca="false">$N$5</f>
        <v>1</v>
      </c>
      <c r="Y5" s="36" t="n">
        <f aca="false">S5</f>
        <v>0.102349537037037</v>
      </c>
      <c r="Z5" s="24" t="n">
        <f aca="false">$P$5</f>
        <v>6400</v>
      </c>
      <c r="AA5" s="24" t="n">
        <f aca="false">$Q$5</f>
        <v>512000</v>
      </c>
      <c r="AB5" s="35"/>
      <c r="AC5" s="24" t="n">
        <f aca="false">$N$5</f>
        <v>1</v>
      </c>
      <c r="AD5" s="24" t="n">
        <f aca="false">$O$5</f>
        <v>80</v>
      </c>
      <c r="AE5" s="36" t="n">
        <f aca="false">Y5</f>
        <v>0.102349537037037</v>
      </c>
      <c r="AF5" s="24" t="n">
        <f aca="false">$Q$5</f>
        <v>512000</v>
      </c>
      <c r="AG5" s="35"/>
      <c r="AH5" s="24" t="n">
        <f aca="false">$N$5</f>
        <v>1</v>
      </c>
      <c r="AI5" s="24" t="n">
        <f aca="false">$O$5</f>
        <v>80</v>
      </c>
      <c r="AJ5" s="24" t="n">
        <f aca="false">$P$5</f>
        <v>6400</v>
      </c>
      <c r="AK5" s="36" t="n">
        <f aca="false">AE5</f>
        <v>0.102349537037037</v>
      </c>
    </row>
    <row r="6" customFormat="false" ht="12.75" hidden="false" customHeight="true" outlineLevel="0" collapsed="false">
      <c r="A6" s="37" t="n">
        <v>31</v>
      </c>
      <c r="B6" s="38" t="n">
        <v>0.0197685185185185</v>
      </c>
      <c r="C6" s="38" t="n">
        <v>0.0500810185185185</v>
      </c>
      <c r="D6" s="42" t="n">
        <v>0.10224537037037</v>
      </c>
      <c r="E6" s="42" t="n">
        <v>0.214594907407407</v>
      </c>
      <c r="F6" s="39" t="n">
        <f aca="true">INDIRECT(G6)</f>
        <v>0.10288431890038</v>
      </c>
      <c r="G6" s="40" t="str">
        <f aca="false">ADDRESS(H6,10)</f>
        <v>$J$26</v>
      </c>
      <c r="H6" s="40" t="n">
        <v>26</v>
      </c>
      <c r="I6" s="35"/>
      <c r="J6" s="36" t="n">
        <f aca="false">E2</f>
        <v>0.214803240740741</v>
      </c>
      <c r="K6" s="34" t="n">
        <f aca="false">MDETERM(AH3:AK6)</f>
        <v>20.8868527777793</v>
      </c>
      <c r="L6" s="34" t="n">
        <f aca="false">K6/K2</f>
        <v>2.398714666927E-010</v>
      </c>
      <c r="M6" s="36" t="n">
        <f aca="false">J6</f>
        <v>0.214803240740741</v>
      </c>
      <c r="N6" s="24" t="n">
        <v>1</v>
      </c>
      <c r="O6" s="44" t="n">
        <f aca="false">E1</f>
        <v>160.9</v>
      </c>
      <c r="P6" s="24" t="n">
        <f aca="false">O6*O6</f>
        <v>25888.81</v>
      </c>
      <c r="Q6" s="24" t="n">
        <f aca="false">O6*P6</f>
        <v>4165509.529</v>
      </c>
      <c r="R6" s="24"/>
      <c r="S6" s="43" t="n">
        <f aca="false">M6</f>
        <v>0.214803240740741</v>
      </c>
      <c r="T6" s="44" t="n">
        <f aca="false">$O$6</f>
        <v>160.9</v>
      </c>
      <c r="U6" s="24" t="n">
        <f aca="false">$P$6</f>
        <v>25888.81</v>
      </c>
      <c r="V6" s="24" t="n">
        <f aca="false">$Q$6</f>
        <v>4165509.529</v>
      </c>
      <c r="W6" s="35"/>
      <c r="X6" s="24" t="n">
        <f aca="false">$N$6</f>
        <v>1</v>
      </c>
      <c r="Y6" s="36" t="n">
        <f aca="false">S6</f>
        <v>0.214803240740741</v>
      </c>
      <c r="Z6" s="24" t="n">
        <f aca="false">$P$6</f>
        <v>25888.81</v>
      </c>
      <c r="AA6" s="24" t="n">
        <f aca="false">$Q$6</f>
        <v>4165509.529</v>
      </c>
      <c r="AB6" s="35"/>
      <c r="AC6" s="24" t="n">
        <f aca="false">$N$6</f>
        <v>1</v>
      </c>
      <c r="AD6" s="44" t="n">
        <f aca="false">$O$6</f>
        <v>160.9</v>
      </c>
      <c r="AE6" s="36" t="n">
        <f aca="false">Y6</f>
        <v>0.214803240740741</v>
      </c>
      <c r="AF6" s="24" t="n">
        <f aca="false">$Q$6</f>
        <v>4165509.529</v>
      </c>
      <c r="AG6" s="35"/>
      <c r="AH6" s="24" t="n">
        <f aca="false">$N$6</f>
        <v>1</v>
      </c>
      <c r="AI6" s="44" t="n">
        <f aca="false">$O$6</f>
        <v>160.9</v>
      </c>
      <c r="AJ6" s="24" t="n">
        <f aca="false">$P$6</f>
        <v>25888.81</v>
      </c>
      <c r="AK6" s="36" t="n">
        <f aca="false">AE6</f>
        <v>0.214803240740741</v>
      </c>
    </row>
    <row r="7" customFormat="false" ht="12.75" hidden="false" customHeight="true" outlineLevel="0" collapsed="false">
      <c r="A7" s="37" t="n">
        <v>32</v>
      </c>
      <c r="B7" s="38" t="n">
        <v>0.0197685185185185</v>
      </c>
      <c r="C7" s="38" t="n">
        <v>0.0500810185185185</v>
      </c>
      <c r="D7" s="42" t="n">
        <v>0.10224537037037</v>
      </c>
      <c r="E7" s="42" t="n">
        <v>0.214594907407407</v>
      </c>
      <c r="F7" s="39" t="n">
        <f aca="true">INDIRECT(G7)</f>
        <v>0.10288431890038</v>
      </c>
      <c r="G7" s="40" t="str">
        <f aca="false">ADDRESS(H7,10)</f>
        <v>$J$32</v>
      </c>
      <c r="H7" s="40" t="n">
        <v>32</v>
      </c>
      <c r="I7" s="35"/>
      <c r="J7" s="36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</row>
    <row r="8" customFormat="false" ht="12.75" hidden="false" customHeight="true" outlineLevel="0" collapsed="false">
      <c r="A8" s="37" t="n">
        <v>33</v>
      </c>
      <c r="B8" s="38" t="n">
        <v>0.0197685185185185</v>
      </c>
      <c r="C8" s="38" t="n">
        <v>0.0500810185185185</v>
      </c>
      <c r="D8" s="42" t="n">
        <v>0.10224537037037</v>
      </c>
      <c r="E8" s="42" t="n">
        <v>0.214594907407407</v>
      </c>
      <c r="F8" s="39" t="n">
        <f aca="true">INDIRECT(G8)</f>
        <v>0.10288431890038</v>
      </c>
      <c r="G8" s="40" t="str">
        <f aca="false">ADDRESS(H8,10)</f>
        <v>$J$38</v>
      </c>
      <c r="H8" s="40" t="n">
        <v>38</v>
      </c>
      <c r="I8" s="35" t="n">
        <v>3</v>
      </c>
      <c r="J8" s="45" t="n">
        <f aca="false">L9+$F$1*L10+L11*$F$1*$F$1+L12*$F$1*$F$1*$F$1</f>
        <v>0.10288431890038</v>
      </c>
      <c r="K8" s="34" t="n">
        <f aca="false">MDETERM(N9:Q12)</f>
        <v>87075186831.3602</v>
      </c>
      <c r="L8" s="35"/>
      <c r="M8" s="35"/>
      <c r="N8" s="24" t="s">
        <v>6</v>
      </c>
      <c r="O8" s="24" t="s">
        <v>7</v>
      </c>
      <c r="P8" s="24" t="s">
        <v>8</v>
      </c>
      <c r="Q8" s="24" t="s">
        <v>9</v>
      </c>
      <c r="R8" s="24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customFormat="false" ht="12.75" hidden="false" customHeight="true" outlineLevel="0" collapsed="false">
      <c r="A9" s="37" t="n">
        <v>34</v>
      </c>
      <c r="B9" s="38" t="n">
        <v>0.0197685185185185</v>
      </c>
      <c r="C9" s="38" t="n">
        <v>0.0500810185185185</v>
      </c>
      <c r="D9" s="42" t="n">
        <v>0.10224537037037</v>
      </c>
      <c r="E9" s="42" t="n">
        <v>0.214594907407407</v>
      </c>
      <c r="F9" s="39" t="n">
        <f aca="true">INDIRECT(G9)</f>
        <v>0.10288431890038</v>
      </c>
      <c r="G9" s="40" t="str">
        <f aca="false">ADDRESS(H9,10)</f>
        <v>$J$44</v>
      </c>
      <c r="H9" s="40" t="n">
        <v>44</v>
      </c>
      <c r="I9" s="35" t="str">
        <f aca="false">ADDRESS(I8,2,1)</f>
        <v>$B$3</v>
      </c>
      <c r="J9" s="36" t="n">
        <f aca="true">INDIRECT(I9)</f>
        <v>0.0197685185185185</v>
      </c>
      <c r="K9" s="34" t="n">
        <f aca="false">MDETERM(S9:V12)</f>
        <v>-4305873.08266633</v>
      </c>
      <c r="L9" s="34" t="n">
        <f aca="false">K9/K8</f>
        <v>-4.94500584995077E-005</v>
      </c>
      <c r="M9" s="36" t="n">
        <f aca="false">J9</f>
        <v>0.0197685185185185</v>
      </c>
      <c r="N9" s="24" t="n">
        <f aca="false">$N$3</f>
        <v>1</v>
      </c>
      <c r="O9" s="24" t="n">
        <f aca="false">$O$3</f>
        <v>16</v>
      </c>
      <c r="P9" s="24" t="n">
        <f aca="false">$P$3</f>
        <v>256</v>
      </c>
      <c r="Q9" s="24" t="n">
        <f aca="false">$Q$3</f>
        <v>4096</v>
      </c>
      <c r="R9" s="24"/>
      <c r="S9" s="43" t="n">
        <f aca="false">M9</f>
        <v>0.0197685185185185</v>
      </c>
      <c r="T9" s="24" t="n">
        <f aca="false">$O$3</f>
        <v>16</v>
      </c>
      <c r="U9" s="24" t="n">
        <f aca="false">$P$3</f>
        <v>256</v>
      </c>
      <c r="V9" s="24" t="n">
        <f aca="false">$Q$3</f>
        <v>4096</v>
      </c>
      <c r="W9" s="35"/>
      <c r="X9" s="24" t="n">
        <f aca="false">$N$3</f>
        <v>1</v>
      </c>
      <c r="Y9" s="36" t="n">
        <f aca="false">S9</f>
        <v>0.0197685185185185</v>
      </c>
      <c r="Z9" s="24" t="n">
        <f aca="false">$P$3</f>
        <v>256</v>
      </c>
      <c r="AA9" s="24" t="n">
        <f aca="false">$Q$3</f>
        <v>4096</v>
      </c>
      <c r="AB9" s="35"/>
      <c r="AC9" s="24" t="n">
        <f aca="false">$N$3</f>
        <v>1</v>
      </c>
      <c r="AD9" s="24" t="n">
        <f aca="false">$O$3</f>
        <v>16</v>
      </c>
      <c r="AE9" s="36" t="n">
        <f aca="false">Y9</f>
        <v>0.0197685185185185</v>
      </c>
      <c r="AF9" s="24" t="n">
        <f aca="false">$Q$3</f>
        <v>4096</v>
      </c>
      <c r="AG9" s="35"/>
      <c r="AH9" s="24" t="n">
        <f aca="false">$N$3</f>
        <v>1</v>
      </c>
      <c r="AI9" s="24" t="n">
        <f aca="false">$O$3</f>
        <v>16</v>
      </c>
      <c r="AJ9" s="24" t="n">
        <f aca="false">$P$3</f>
        <v>256</v>
      </c>
      <c r="AK9" s="36" t="n">
        <f aca="false">AE9</f>
        <v>0.0197685185185185</v>
      </c>
    </row>
    <row r="10" customFormat="false" ht="12.75" hidden="false" customHeight="true" outlineLevel="0" collapsed="false">
      <c r="A10" s="37" t="n">
        <v>35</v>
      </c>
      <c r="B10" s="38" t="n">
        <v>0.0197685185185185</v>
      </c>
      <c r="C10" s="38" t="n">
        <v>0.0500810185185185</v>
      </c>
      <c r="D10" s="42" t="n">
        <v>0.10224537037037</v>
      </c>
      <c r="E10" s="42" t="n">
        <v>0.214594907407407</v>
      </c>
      <c r="F10" s="39" t="n">
        <f aca="true">INDIRECT(G10)</f>
        <v>0.10288431890038</v>
      </c>
      <c r="G10" s="40" t="str">
        <f aca="false">ADDRESS(H10,10)</f>
        <v>$J$50</v>
      </c>
      <c r="H10" s="40" t="n">
        <v>50</v>
      </c>
      <c r="I10" s="35" t="str">
        <f aca="false">ADDRESS(I8,3,1)</f>
        <v>$C$3</v>
      </c>
      <c r="J10" s="36" t="n">
        <f aca="true">INDIRECT(I10)</f>
        <v>0.0500810185185185</v>
      </c>
      <c r="K10" s="34" t="n">
        <f aca="false">MDETERM(X9:AA12)</f>
        <v>107025884.381987</v>
      </c>
      <c r="L10" s="34" t="n">
        <f aca="false">K10/K8</f>
        <v>0.00122912035307217</v>
      </c>
      <c r="M10" s="36" t="n">
        <f aca="false">J10</f>
        <v>0.0500810185185185</v>
      </c>
      <c r="N10" s="24" t="n">
        <f aca="false">$N$4</f>
        <v>1</v>
      </c>
      <c r="O10" s="24" t="n">
        <f aca="false">$O$4</f>
        <v>40</v>
      </c>
      <c r="P10" s="24" t="n">
        <f aca="false">$P$4</f>
        <v>1600</v>
      </c>
      <c r="Q10" s="24" t="n">
        <f aca="false">$Q$4</f>
        <v>64000</v>
      </c>
      <c r="R10" s="24"/>
      <c r="S10" s="43" t="n">
        <f aca="false">M10</f>
        <v>0.0500810185185185</v>
      </c>
      <c r="T10" s="24" t="n">
        <f aca="false">$O$4</f>
        <v>40</v>
      </c>
      <c r="U10" s="24" t="n">
        <f aca="false">$P$4</f>
        <v>1600</v>
      </c>
      <c r="V10" s="24" t="n">
        <f aca="false">$Q$4</f>
        <v>64000</v>
      </c>
      <c r="W10" s="35"/>
      <c r="X10" s="24" t="n">
        <f aca="false">$N$4</f>
        <v>1</v>
      </c>
      <c r="Y10" s="36" t="n">
        <f aca="false">S10</f>
        <v>0.0500810185185185</v>
      </c>
      <c r="Z10" s="24" t="n">
        <f aca="false">$P$4</f>
        <v>1600</v>
      </c>
      <c r="AA10" s="24" t="n">
        <f aca="false">$Q$4</f>
        <v>64000</v>
      </c>
      <c r="AB10" s="35"/>
      <c r="AC10" s="24" t="n">
        <f aca="false">$N$4</f>
        <v>1</v>
      </c>
      <c r="AD10" s="24" t="n">
        <f aca="false">$O$4</f>
        <v>40</v>
      </c>
      <c r="AE10" s="36" t="n">
        <f aca="false">Y10</f>
        <v>0.0500810185185185</v>
      </c>
      <c r="AF10" s="24" t="n">
        <f aca="false">$Q$4</f>
        <v>64000</v>
      </c>
      <c r="AG10" s="35"/>
      <c r="AH10" s="24" t="n">
        <f aca="false">$N$4</f>
        <v>1</v>
      </c>
      <c r="AI10" s="24" t="n">
        <f aca="false">$O$4</f>
        <v>40</v>
      </c>
      <c r="AJ10" s="24" t="n">
        <f aca="false">$P$4</f>
        <v>1600</v>
      </c>
      <c r="AK10" s="36" t="n">
        <f aca="false">AE10</f>
        <v>0.0500810185185185</v>
      </c>
    </row>
    <row r="11" customFormat="false" ht="12.75" hidden="false" customHeight="true" outlineLevel="0" collapsed="false">
      <c r="A11" s="37" t="n">
        <v>36</v>
      </c>
      <c r="B11" s="38" t="n">
        <v>0.0197685185185185</v>
      </c>
      <c r="C11" s="38" t="n">
        <v>0.0500810185185185</v>
      </c>
      <c r="D11" s="42" t="n">
        <v>0.10224537037037</v>
      </c>
      <c r="E11" s="42" t="n">
        <v>0.214594907407407</v>
      </c>
      <c r="F11" s="39" t="n">
        <f aca="true">INDIRECT(G11)</f>
        <v>0.10288431890038</v>
      </c>
      <c r="G11" s="40" t="str">
        <f aca="false">ADDRESS(H11,10)</f>
        <v>$J$56</v>
      </c>
      <c r="H11" s="40" t="n">
        <v>56</v>
      </c>
      <c r="I11" s="35" t="str">
        <f aca="false">ADDRESS(I8,4,1)</f>
        <v>$D$3</v>
      </c>
      <c r="J11" s="36" t="n">
        <f aca="true">INDIRECT(I11)</f>
        <v>0.10224537037037</v>
      </c>
      <c r="K11" s="34" t="n">
        <f aca="false">MDETERM(AC9:AF12)</f>
        <v>51157.2634216667</v>
      </c>
      <c r="L11" s="34" t="n">
        <f aca="false">K11/K8</f>
        <v>5.87506789055115E-007</v>
      </c>
      <c r="M11" s="36" t="n">
        <f aca="false">J11</f>
        <v>0.10224537037037</v>
      </c>
      <c r="N11" s="24" t="n">
        <f aca="false">$N$5</f>
        <v>1</v>
      </c>
      <c r="O11" s="24" t="n">
        <f aca="false">$O$5</f>
        <v>80</v>
      </c>
      <c r="P11" s="24" t="n">
        <f aca="false">$P$5</f>
        <v>6400</v>
      </c>
      <c r="Q11" s="24" t="n">
        <f aca="false">$Q$5</f>
        <v>512000</v>
      </c>
      <c r="R11" s="24"/>
      <c r="S11" s="43" t="n">
        <f aca="false">M11</f>
        <v>0.10224537037037</v>
      </c>
      <c r="T11" s="24" t="n">
        <f aca="false">$O$5</f>
        <v>80</v>
      </c>
      <c r="U11" s="24" t="n">
        <f aca="false">$P$5</f>
        <v>6400</v>
      </c>
      <c r="V11" s="24" t="n">
        <f aca="false">$Q$5</f>
        <v>512000</v>
      </c>
      <c r="W11" s="35"/>
      <c r="X11" s="24" t="n">
        <f aca="false">$N$5</f>
        <v>1</v>
      </c>
      <c r="Y11" s="36" t="n">
        <f aca="false">S11</f>
        <v>0.10224537037037</v>
      </c>
      <c r="Z11" s="24" t="n">
        <f aca="false">$P$5</f>
        <v>6400</v>
      </c>
      <c r="AA11" s="24" t="n">
        <f aca="false">$Q$5</f>
        <v>512000</v>
      </c>
      <c r="AB11" s="35"/>
      <c r="AC11" s="24" t="n">
        <f aca="false">$N$5</f>
        <v>1</v>
      </c>
      <c r="AD11" s="24" t="n">
        <f aca="false">$O$5</f>
        <v>80</v>
      </c>
      <c r="AE11" s="36" t="n">
        <f aca="false">Y11</f>
        <v>0.10224537037037</v>
      </c>
      <c r="AF11" s="24" t="n">
        <f aca="false">$Q$5</f>
        <v>512000</v>
      </c>
      <c r="AG11" s="35"/>
      <c r="AH11" s="24" t="n">
        <f aca="false">$N$5</f>
        <v>1</v>
      </c>
      <c r="AI11" s="24" t="n">
        <f aca="false">$O$5</f>
        <v>80</v>
      </c>
      <c r="AJ11" s="24" t="n">
        <f aca="false">$P$5</f>
        <v>6400</v>
      </c>
      <c r="AK11" s="36" t="n">
        <f aca="false">AE11</f>
        <v>0.10224537037037</v>
      </c>
    </row>
    <row r="12" customFormat="false" ht="12.75" hidden="false" customHeight="true" outlineLevel="0" collapsed="false">
      <c r="A12" s="37" t="n">
        <v>37</v>
      </c>
      <c r="B12" s="38" t="n">
        <v>0.0197685185185185</v>
      </c>
      <c r="C12" s="38" t="n">
        <v>0.0500810185185185</v>
      </c>
      <c r="D12" s="42" t="n">
        <v>0.10224537037037</v>
      </c>
      <c r="E12" s="42" t="n">
        <v>0.214594907407407</v>
      </c>
      <c r="F12" s="39" t="n">
        <f aca="true">INDIRECT(G12)</f>
        <v>0.10288431890038</v>
      </c>
      <c r="G12" s="40" t="str">
        <f aca="false">ADDRESS(H12,10)</f>
        <v>$J$62</v>
      </c>
      <c r="H12" s="40" t="n">
        <v>62</v>
      </c>
      <c r="I12" s="35" t="str">
        <f aca="false">ADDRESS(I8,5,1)</f>
        <v>$E$3</v>
      </c>
      <c r="J12" s="36" t="n">
        <f aca="true">INDIRECT(I12)</f>
        <v>0.214594907407407</v>
      </c>
      <c r="K12" s="34" t="n">
        <f aca="false">MDETERM(AH9:AK12)</f>
        <v>34.8893833333331</v>
      </c>
      <c r="L12" s="34" t="n">
        <f aca="false">K12/K8</f>
        <v>4.00681119420437E-010</v>
      </c>
      <c r="M12" s="36" t="n">
        <f aca="false">J12</f>
        <v>0.214594907407407</v>
      </c>
      <c r="N12" s="24" t="n">
        <f aca="false">$N$6</f>
        <v>1</v>
      </c>
      <c r="O12" s="44" t="n">
        <f aca="false">$O$6</f>
        <v>160.9</v>
      </c>
      <c r="P12" s="24" t="n">
        <f aca="false">$P$6</f>
        <v>25888.81</v>
      </c>
      <c r="Q12" s="24" t="n">
        <f aca="false">$Q$6</f>
        <v>4165509.529</v>
      </c>
      <c r="R12" s="24"/>
      <c r="S12" s="43" t="n">
        <f aca="false">M12</f>
        <v>0.214594907407407</v>
      </c>
      <c r="T12" s="44" t="n">
        <f aca="false">$O$6</f>
        <v>160.9</v>
      </c>
      <c r="U12" s="24" t="n">
        <f aca="false">$P$6</f>
        <v>25888.81</v>
      </c>
      <c r="V12" s="24" t="n">
        <f aca="false">$Q$6</f>
        <v>4165509.529</v>
      </c>
      <c r="W12" s="35"/>
      <c r="X12" s="24" t="n">
        <f aca="false">$N$6</f>
        <v>1</v>
      </c>
      <c r="Y12" s="36" t="n">
        <f aca="false">S12</f>
        <v>0.214594907407407</v>
      </c>
      <c r="Z12" s="24" t="n">
        <f aca="false">$P$6</f>
        <v>25888.81</v>
      </c>
      <c r="AA12" s="24" t="n">
        <f aca="false">$Q$6</f>
        <v>4165509.529</v>
      </c>
      <c r="AB12" s="35"/>
      <c r="AC12" s="24" t="n">
        <f aca="false">$N$6</f>
        <v>1</v>
      </c>
      <c r="AD12" s="44" t="n">
        <f aca="false">$O$6</f>
        <v>160.9</v>
      </c>
      <c r="AE12" s="36" t="n">
        <f aca="false">Y12</f>
        <v>0.214594907407407</v>
      </c>
      <c r="AF12" s="24" t="n">
        <f aca="false">$Q$6</f>
        <v>4165509.529</v>
      </c>
      <c r="AG12" s="35"/>
      <c r="AH12" s="24" t="n">
        <f aca="false">$N$6</f>
        <v>1</v>
      </c>
      <c r="AI12" s="44" t="n">
        <f aca="false">$O$6</f>
        <v>160.9</v>
      </c>
      <c r="AJ12" s="24" t="n">
        <f aca="false">$P$6</f>
        <v>25888.81</v>
      </c>
      <c r="AK12" s="36" t="n">
        <f aca="false">AE12</f>
        <v>0.214594907407407</v>
      </c>
    </row>
    <row r="13" customFormat="false" ht="12.75" hidden="false" customHeight="true" outlineLevel="0" collapsed="false">
      <c r="A13" s="37" t="n">
        <v>38</v>
      </c>
      <c r="B13" s="38" t="n">
        <v>0.0197800925925926</v>
      </c>
      <c r="C13" s="46" t="n">
        <v>0.0500925925925926</v>
      </c>
      <c r="D13" s="46" t="n">
        <v>0.102280092592593</v>
      </c>
      <c r="E13" s="38" t="n">
        <v>0.214652777777778</v>
      </c>
      <c r="F13" s="39" t="n">
        <f aca="true">INDIRECT(G13)</f>
        <v>0.102919395487479</v>
      </c>
      <c r="G13" s="40" t="str">
        <f aca="false">ADDRESS(H13,10)</f>
        <v>$J$68</v>
      </c>
      <c r="H13" s="40" t="n">
        <v>68</v>
      </c>
      <c r="I13" s="35"/>
      <c r="J13" s="36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customFormat="false" ht="12.75" hidden="false" customHeight="true" outlineLevel="0" collapsed="false">
      <c r="A14" s="37" t="n">
        <v>39</v>
      </c>
      <c r="B14" s="38" t="n">
        <v>0.0197916666666667</v>
      </c>
      <c r="C14" s="46" t="n">
        <v>0.0501041666666667</v>
      </c>
      <c r="D14" s="46" t="n">
        <v>0.102314814814815</v>
      </c>
      <c r="E14" s="38" t="n">
        <v>0.214722222222222</v>
      </c>
      <c r="F14" s="39" t="n">
        <f aca="true">INDIRECT(G14)</f>
        <v>0.102954482306326</v>
      </c>
      <c r="G14" s="40" t="str">
        <f aca="false">ADDRESS(H14,10)</f>
        <v>$J$74</v>
      </c>
      <c r="H14" s="40" t="n">
        <v>74</v>
      </c>
      <c r="I14" s="34" t="n">
        <f aca="false">I8+1</f>
        <v>4</v>
      </c>
      <c r="J14" s="41" t="n">
        <f aca="false">L15+$F$1*L16+L17*$F$1*$F$1+L18*$F$1*$F$1*$F$1</f>
        <v>0.10288431890038</v>
      </c>
      <c r="K14" s="34" t="n">
        <f aca="false">MDETERM(N15:Q18)</f>
        <v>87075186831.3602</v>
      </c>
      <c r="L14" s="35"/>
      <c r="M14" s="35"/>
      <c r="N14" s="24" t="s">
        <v>6</v>
      </c>
      <c r="O14" s="24" t="s">
        <v>7</v>
      </c>
      <c r="P14" s="24" t="s">
        <v>8</v>
      </c>
      <c r="Q14" s="24" t="s">
        <v>9</v>
      </c>
      <c r="R14" s="2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customFormat="false" ht="14.65" hidden="false" customHeight="false" outlineLevel="0" collapsed="false">
      <c r="A15" s="47" t="n">
        <v>40</v>
      </c>
      <c r="B15" s="13" t="n">
        <v>0.0197916666666667</v>
      </c>
      <c r="C15" s="13" t="n">
        <v>0.0501157407407407</v>
      </c>
      <c r="D15" s="13" t="n">
        <v>0.102349537037037</v>
      </c>
      <c r="E15" s="13" t="n">
        <v>0.214803240740741</v>
      </c>
      <c r="F15" s="39" t="n">
        <f aca="true">INDIRECT(G15)</f>
        <v>0.102989498097734</v>
      </c>
      <c r="G15" s="40" t="str">
        <f aca="false">ADDRESS(H15,10)</f>
        <v>$J$80</v>
      </c>
      <c r="H15" s="40" t="n">
        <v>80</v>
      </c>
      <c r="I15" s="35" t="str">
        <f aca="false">ADDRESS(I14,2,1)</f>
        <v>$B$4</v>
      </c>
      <c r="J15" s="36" t="n">
        <f aca="true">INDIRECT(I15)</f>
        <v>0.0197685185185185</v>
      </c>
      <c r="K15" s="34" t="n">
        <f aca="false">MDETERM(S15:V18)</f>
        <v>-4305873.08266633</v>
      </c>
      <c r="L15" s="34" t="n">
        <f aca="false">K15/K14</f>
        <v>-4.94500584995077E-005</v>
      </c>
      <c r="M15" s="36" t="n">
        <f aca="false">J15</f>
        <v>0.0197685185185185</v>
      </c>
      <c r="N15" s="24" t="n">
        <f aca="false">$N$3</f>
        <v>1</v>
      </c>
      <c r="O15" s="24" t="n">
        <f aca="false">$O$3</f>
        <v>16</v>
      </c>
      <c r="P15" s="24" t="n">
        <f aca="false">$P$3</f>
        <v>256</v>
      </c>
      <c r="Q15" s="24" t="n">
        <f aca="false">$Q$3</f>
        <v>4096</v>
      </c>
      <c r="R15" s="24"/>
      <c r="S15" s="43" t="n">
        <f aca="false">M15</f>
        <v>0.0197685185185185</v>
      </c>
      <c r="T15" s="24" t="n">
        <f aca="false">$O$3</f>
        <v>16</v>
      </c>
      <c r="U15" s="24" t="n">
        <f aca="false">$P$3</f>
        <v>256</v>
      </c>
      <c r="V15" s="24" t="n">
        <f aca="false">$Q$3</f>
        <v>4096</v>
      </c>
      <c r="W15" s="35"/>
      <c r="X15" s="24" t="n">
        <f aca="false">$N$3</f>
        <v>1</v>
      </c>
      <c r="Y15" s="36" t="n">
        <f aca="false">S15</f>
        <v>0.0197685185185185</v>
      </c>
      <c r="Z15" s="24" t="n">
        <f aca="false">$P$3</f>
        <v>256</v>
      </c>
      <c r="AA15" s="24" t="n">
        <f aca="false">$Q$3</f>
        <v>4096</v>
      </c>
      <c r="AB15" s="35"/>
      <c r="AC15" s="24" t="n">
        <f aca="false">$N$3</f>
        <v>1</v>
      </c>
      <c r="AD15" s="24" t="n">
        <f aca="false">$O$3</f>
        <v>16</v>
      </c>
      <c r="AE15" s="36" t="n">
        <f aca="false">Y15</f>
        <v>0.0197685185185185</v>
      </c>
      <c r="AF15" s="24" t="n">
        <f aca="false">$Q$3</f>
        <v>4096</v>
      </c>
      <c r="AG15" s="35"/>
      <c r="AH15" s="24" t="n">
        <f aca="false">$N$3</f>
        <v>1</v>
      </c>
      <c r="AI15" s="24" t="n">
        <f aca="false">$O$3</f>
        <v>16</v>
      </c>
      <c r="AJ15" s="24" t="n">
        <f aca="false">$P$3</f>
        <v>256</v>
      </c>
      <c r="AK15" s="36" t="n">
        <f aca="false">AE15</f>
        <v>0.0197685185185185</v>
      </c>
    </row>
    <row r="16" customFormat="false" ht="14.65" hidden="false" customHeight="false" outlineLevel="0" collapsed="false">
      <c r="A16" s="47" t="n">
        <v>41</v>
      </c>
      <c r="B16" s="13" t="n">
        <v>0.0198032407407407</v>
      </c>
      <c r="C16" s="13" t="n">
        <v>0.0501273148148148</v>
      </c>
      <c r="D16" s="13" t="n">
        <v>0.102384259259259</v>
      </c>
      <c r="E16" s="13" t="n">
        <v>0.214895833333333</v>
      </c>
      <c r="F16" s="39" t="n">
        <f aca="true">INDIRECT(G16)</f>
        <v>0.103024605380076</v>
      </c>
      <c r="G16" s="40" t="str">
        <f aca="false">ADDRESS(H16,10)</f>
        <v>$J$86</v>
      </c>
      <c r="H16" s="40" t="n">
        <v>86</v>
      </c>
      <c r="I16" s="35" t="str">
        <f aca="false">ADDRESS(I14,3,1)</f>
        <v>$C$4</v>
      </c>
      <c r="J16" s="36" t="n">
        <f aca="true">INDIRECT(I16)</f>
        <v>0.0500810185185185</v>
      </c>
      <c r="K16" s="34" t="n">
        <f aca="false">MDETERM(X15:AA18)</f>
        <v>107025884.381987</v>
      </c>
      <c r="L16" s="34" t="n">
        <f aca="false">K16/K14</f>
        <v>0.00122912035307217</v>
      </c>
      <c r="M16" s="36" t="n">
        <f aca="false">J16</f>
        <v>0.0500810185185185</v>
      </c>
      <c r="N16" s="24" t="n">
        <f aca="false">$N$4</f>
        <v>1</v>
      </c>
      <c r="O16" s="24" t="n">
        <f aca="false">$O$4</f>
        <v>40</v>
      </c>
      <c r="P16" s="24" t="n">
        <f aca="false">$P$4</f>
        <v>1600</v>
      </c>
      <c r="Q16" s="24" t="n">
        <f aca="false">$Q$4</f>
        <v>64000</v>
      </c>
      <c r="R16" s="24"/>
      <c r="S16" s="43" t="n">
        <f aca="false">M16</f>
        <v>0.0500810185185185</v>
      </c>
      <c r="T16" s="24" t="n">
        <f aca="false">$O$4</f>
        <v>40</v>
      </c>
      <c r="U16" s="24" t="n">
        <f aca="false">$P$4</f>
        <v>1600</v>
      </c>
      <c r="V16" s="24" t="n">
        <f aca="false">$Q$4</f>
        <v>64000</v>
      </c>
      <c r="W16" s="35"/>
      <c r="X16" s="24" t="n">
        <f aca="false">$N$4</f>
        <v>1</v>
      </c>
      <c r="Y16" s="36" t="n">
        <f aca="false">S16</f>
        <v>0.0500810185185185</v>
      </c>
      <c r="Z16" s="24" t="n">
        <f aca="false">$P$4</f>
        <v>1600</v>
      </c>
      <c r="AA16" s="24" t="n">
        <f aca="false">$Q$4</f>
        <v>64000</v>
      </c>
      <c r="AB16" s="35"/>
      <c r="AC16" s="24" t="n">
        <f aca="false">$N$4</f>
        <v>1</v>
      </c>
      <c r="AD16" s="24" t="n">
        <f aca="false">$O$4</f>
        <v>40</v>
      </c>
      <c r="AE16" s="36" t="n">
        <f aca="false">Y16</f>
        <v>0.0500810185185185</v>
      </c>
      <c r="AF16" s="24" t="n">
        <f aca="false">$Q$4</f>
        <v>64000</v>
      </c>
      <c r="AG16" s="35"/>
      <c r="AH16" s="24" t="n">
        <f aca="false">$N$4</f>
        <v>1</v>
      </c>
      <c r="AI16" s="24" t="n">
        <f aca="false">$O$4</f>
        <v>40</v>
      </c>
      <c r="AJ16" s="24" t="n">
        <f aca="false">$P$4</f>
        <v>1600</v>
      </c>
      <c r="AK16" s="36" t="n">
        <f aca="false">AE16</f>
        <v>0.0500810185185185</v>
      </c>
    </row>
    <row r="17" customFormat="false" ht="14.65" hidden="false" customHeight="false" outlineLevel="0" collapsed="false">
      <c r="A17" s="47" t="n">
        <v>42</v>
      </c>
      <c r="B17" s="13" t="n">
        <v>0.0198032407407407</v>
      </c>
      <c r="C17" s="13" t="n">
        <v>0.0501388888888889</v>
      </c>
      <c r="D17" s="13" t="n">
        <v>0.102418981481481</v>
      </c>
      <c r="E17" s="13" t="n">
        <v>0.215</v>
      </c>
      <c r="F17" s="39" t="n">
        <f aca="true">INDIRECT(G17)</f>
        <v>0.10305964163498</v>
      </c>
      <c r="G17" s="40" t="str">
        <f aca="false">ADDRESS(H17,10)</f>
        <v>$J$92</v>
      </c>
      <c r="H17" s="40" t="n">
        <v>92</v>
      </c>
      <c r="I17" s="35" t="str">
        <f aca="false">ADDRESS(I14,4,1)</f>
        <v>$D$4</v>
      </c>
      <c r="J17" s="36" t="n">
        <f aca="true">INDIRECT(I17)</f>
        <v>0.10224537037037</v>
      </c>
      <c r="K17" s="34" t="n">
        <f aca="false">MDETERM(AC15:AF18)</f>
        <v>51157.2634216667</v>
      </c>
      <c r="L17" s="34" t="n">
        <f aca="false">K17/K14</f>
        <v>5.87506789055115E-007</v>
      </c>
      <c r="M17" s="36" t="n">
        <f aca="false">J17</f>
        <v>0.10224537037037</v>
      </c>
      <c r="N17" s="24" t="n">
        <f aca="false">$N$5</f>
        <v>1</v>
      </c>
      <c r="O17" s="24" t="n">
        <f aca="false">$O$5</f>
        <v>80</v>
      </c>
      <c r="P17" s="24" t="n">
        <f aca="false">$P$5</f>
        <v>6400</v>
      </c>
      <c r="Q17" s="24" t="n">
        <f aca="false">$Q$5</f>
        <v>512000</v>
      </c>
      <c r="R17" s="24"/>
      <c r="S17" s="43" t="n">
        <f aca="false">M17</f>
        <v>0.10224537037037</v>
      </c>
      <c r="T17" s="24" t="n">
        <f aca="false">$O$5</f>
        <v>80</v>
      </c>
      <c r="U17" s="24" t="n">
        <f aca="false">$P$5</f>
        <v>6400</v>
      </c>
      <c r="V17" s="24" t="n">
        <f aca="false">$Q$5</f>
        <v>512000</v>
      </c>
      <c r="W17" s="35"/>
      <c r="X17" s="24" t="n">
        <f aca="false">$N$5</f>
        <v>1</v>
      </c>
      <c r="Y17" s="36" t="n">
        <f aca="false">S17</f>
        <v>0.10224537037037</v>
      </c>
      <c r="Z17" s="24" t="n">
        <f aca="false">$P$5</f>
        <v>6400</v>
      </c>
      <c r="AA17" s="24" t="n">
        <f aca="false">$Q$5</f>
        <v>512000</v>
      </c>
      <c r="AB17" s="35"/>
      <c r="AC17" s="24" t="n">
        <f aca="false">$N$5</f>
        <v>1</v>
      </c>
      <c r="AD17" s="24" t="n">
        <f aca="false">$O$5</f>
        <v>80</v>
      </c>
      <c r="AE17" s="36" t="n">
        <f aca="false">Y17</f>
        <v>0.10224537037037</v>
      </c>
      <c r="AF17" s="24" t="n">
        <f aca="false">$Q$5</f>
        <v>512000</v>
      </c>
      <c r="AG17" s="35"/>
      <c r="AH17" s="24" t="n">
        <f aca="false">$N$5</f>
        <v>1</v>
      </c>
      <c r="AI17" s="24" t="n">
        <f aca="false">$O$5</f>
        <v>80</v>
      </c>
      <c r="AJ17" s="24" t="n">
        <f aca="false">$P$5</f>
        <v>6400</v>
      </c>
      <c r="AK17" s="36" t="n">
        <f aca="false">AE17</f>
        <v>0.10224537037037</v>
      </c>
    </row>
    <row r="18" customFormat="false" ht="14.65" hidden="false" customHeight="false" outlineLevel="0" collapsed="false">
      <c r="A18" s="47" t="n">
        <v>43</v>
      </c>
      <c r="B18" s="13" t="n">
        <v>0.0198148148148148</v>
      </c>
      <c r="C18" s="13" t="n">
        <v>0.050150462962963</v>
      </c>
      <c r="D18" s="13" t="n">
        <v>0.102465277777778</v>
      </c>
      <c r="E18" s="13" t="n">
        <v>0.215115740740741</v>
      </c>
      <c r="F18" s="39" t="n">
        <f aca="true">INDIRECT(G18)</f>
        <v>0.103106500173835</v>
      </c>
      <c r="G18" s="40" t="str">
        <f aca="false">ADDRESS(H18,10)</f>
        <v>$J$98</v>
      </c>
      <c r="H18" s="40" t="n">
        <v>98</v>
      </c>
      <c r="I18" s="35" t="str">
        <f aca="false">ADDRESS(I14,5,1)</f>
        <v>$E$4</v>
      </c>
      <c r="J18" s="36" t="n">
        <f aca="true">INDIRECT(I18)</f>
        <v>0.214594907407407</v>
      </c>
      <c r="K18" s="34" t="n">
        <f aca="false">MDETERM(AH15:AK18)</f>
        <v>34.8893833333331</v>
      </c>
      <c r="L18" s="34" t="n">
        <f aca="false">K18/K14</f>
        <v>4.00681119420437E-010</v>
      </c>
      <c r="M18" s="36" t="n">
        <f aca="false">J18</f>
        <v>0.214594907407407</v>
      </c>
      <c r="N18" s="24" t="n">
        <f aca="false">$N$6</f>
        <v>1</v>
      </c>
      <c r="O18" s="44" t="n">
        <f aca="false">$O$6</f>
        <v>160.9</v>
      </c>
      <c r="P18" s="24" t="n">
        <f aca="false">$P$6</f>
        <v>25888.81</v>
      </c>
      <c r="Q18" s="24" t="n">
        <f aca="false">$Q$6</f>
        <v>4165509.529</v>
      </c>
      <c r="R18" s="24"/>
      <c r="S18" s="43" t="n">
        <f aca="false">M18</f>
        <v>0.214594907407407</v>
      </c>
      <c r="T18" s="44" t="n">
        <f aca="false">$O$6</f>
        <v>160.9</v>
      </c>
      <c r="U18" s="24" t="n">
        <f aca="false">$P$6</f>
        <v>25888.81</v>
      </c>
      <c r="V18" s="24" t="n">
        <f aca="false">$Q$6</f>
        <v>4165509.529</v>
      </c>
      <c r="W18" s="35"/>
      <c r="X18" s="24" t="n">
        <f aca="false">$N$6</f>
        <v>1</v>
      </c>
      <c r="Y18" s="36" t="n">
        <f aca="false">S18</f>
        <v>0.214594907407407</v>
      </c>
      <c r="Z18" s="24" t="n">
        <f aca="false">$P$6</f>
        <v>25888.81</v>
      </c>
      <c r="AA18" s="24" t="n">
        <f aca="false">$Q$6</f>
        <v>4165509.529</v>
      </c>
      <c r="AB18" s="35"/>
      <c r="AC18" s="24" t="n">
        <f aca="false">$N$6</f>
        <v>1</v>
      </c>
      <c r="AD18" s="44" t="n">
        <f aca="false">$O$6</f>
        <v>160.9</v>
      </c>
      <c r="AE18" s="36" t="n">
        <f aca="false">Y18</f>
        <v>0.214594907407407</v>
      </c>
      <c r="AF18" s="24" t="n">
        <f aca="false">$Q$6</f>
        <v>4165509.529</v>
      </c>
      <c r="AG18" s="35"/>
      <c r="AH18" s="24" t="n">
        <f aca="false">$N$6</f>
        <v>1</v>
      </c>
      <c r="AI18" s="44" t="n">
        <f aca="false">$O$6</f>
        <v>160.9</v>
      </c>
      <c r="AJ18" s="24" t="n">
        <f aca="false">$P$6</f>
        <v>25888.81</v>
      </c>
      <c r="AK18" s="36" t="n">
        <f aca="false">AE18</f>
        <v>0.214594907407407</v>
      </c>
    </row>
    <row r="19" customFormat="false" ht="14.65" hidden="false" customHeight="false" outlineLevel="0" collapsed="false">
      <c r="A19" s="47" t="n">
        <v>44</v>
      </c>
      <c r="B19" s="13" t="n">
        <v>0.0198148148148148</v>
      </c>
      <c r="C19" s="13" t="n">
        <v>0.0501736111111111</v>
      </c>
      <c r="D19" s="13" t="n">
        <v>0.102511574074074</v>
      </c>
      <c r="E19" s="13" t="n">
        <v>0.215266203703704</v>
      </c>
      <c r="F19" s="39" t="n">
        <f aca="true">INDIRECT(G19)</f>
        <v>0.103153059938869</v>
      </c>
      <c r="G19" s="40" t="str">
        <f aca="false">ADDRESS(H19,10)</f>
        <v>$J$104</v>
      </c>
      <c r="H19" s="40" t="n">
        <v>104</v>
      </c>
      <c r="I19" s="35"/>
      <c r="J19" s="36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customFormat="false" ht="14.65" hidden="false" customHeight="false" outlineLevel="0" collapsed="false">
      <c r="A20" s="47" t="n">
        <v>45</v>
      </c>
      <c r="B20" s="13" t="n">
        <v>0.0198263888888889</v>
      </c>
      <c r="C20" s="13" t="n">
        <v>0.0501967592592593</v>
      </c>
      <c r="D20" s="13" t="n">
        <v>0.102569444444444</v>
      </c>
      <c r="E20" s="13" t="n">
        <v>0.215439814814815</v>
      </c>
      <c r="F20" s="39" t="n">
        <f aca="true">INDIRECT(G20)</f>
        <v>0.103211452219602</v>
      </c>
      <c r="G20" s="40" t="str">
        <f aca="false">ADDRESS(H20,10)</f>
        <v>$J$110</v>
      </c>
      <c r="H20" s="40" t="n">
        <v>110</v>
      </c>
      <c r="I20" s="34" t="n">
        <f aca="false">I14+1</f>
        <v>5</v>
      </c>
      <c r="J20" s="41" t="n">
        <f aca="false">L21+$F$1*L22+L23*$F$1*$F$1+L24*$F$1*$F$1*$F$1</f>
        <v>0.10288431890038</v>
      </c>
      <c r="K20" s="34" t="n">
        <f aca="false">MDETERM(N21:Q24)</f>
        <v>87075186831.3602</v>
      </c>
      <c r="L20" s="35"/>
      <c r="M20" s="35"/>
      <c r="N20" s="24" t="s">
        <v>6</v>
      </c>
      <c r="O20" s="24" t="s">
        <v>7</v>
      </c>
      <c r="P20" s="24" t="s">
        <v>8</v>
      </c>
      <c r="Q20" s="24" t="s">
        <v>9</v>
      </c>
      <c r="R20" s="2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customFormat="false" ht="14.65" hidden="false" customHeight="false" outlineLevel="0" collapsed="false">
      <c r="A21" s="47" t="n">
        <v>46</v>
      </c>
      <c r="B21" s="13" t="n">
        <v>0.019837962962963</v>
      </c>
      <c r="C21" s="13" t="n">
        <v>0.0502199074074074</v>
      </c>
      <c r="D21" s="13" t="n">
        <v>0.102638888888889</v>
      </c>
      <c r="E21" s="13" t="n">
        <v>0.215636574074074</v>
      </c>
      <c r="F21" s="39" t="n">
        <f aca="true">INDIRECT(G21)</f>
        <v>0.103281595756848</v>
      </c>
      <c r="G21" s="40" t="str">
        <f aca="false">ADDRESS(H21,10)</f>
        <v>$J$116</v>
      </c>
      <c r="H21" s="40" t="n">
        <v>116</v>
      </c>
      <c r="I21" s="35" t="str">
        <f aca="false">ADDRESS(I20,2,1)</f>
        <v>$B$5</v>
      </c>
      <c r="J21" s="36" t="n">
        <f aca="true">INDIRECT(I21)</f>
        <v>0.0197685185185185</v>
      </c>
      <c r="K21" s="34" t="n">
        <f aca="false">MDETERM(S21:V24)</f>
        <v>-4305873.08266633</v>
      </c>
      <c r="L21" s="34" t="n">
        <f aca="false">K21/K20</f>
        <v>-4.94500584995077E-005</v>
      </c>
      <c r="M21" s="36" t="n">
        <f aca="false">J21</f>
        <v>0.0197685185185185</v>
      </c>
      <c r="N21" s="24" t="n">
        <f aca="false">$N$3</f>
        <v>1</v>
      </c>
      <c r="O21" s="24" t="n">
        <f aca="false">$O$3</f>
        <v>16</v>
      </c>
      <c r="P21" s="24" t="n">
        <f aca="false">$P$3</f>
        <v>256</v>
      </c>
      <c r="Q21" s="24" t="n">
        <f aca="false">$Q$3</f>
        <v>4096</v>
      </c>
      <c r="R21" s="24"/>
      <c r="S21" s="43" t="n">
        <f aca="false">M21</f>
        <v>0.0197685185185185</v>
      </c>
      <c r="T21" s="24" t="n">
        <f aca="false">$O$3</f>
        <v>16</v>
      </c>
      <c r="U21" s="24" t="n">
        <f aca="false">$P$3</f>
        <v>256</v>
      </c>
      <c r="V21" s="24" t="n">
        <f aca="false">$Q$3</f>
        <v>4096</v>
      </c>
      <c r="W21" s="35"/>
      <c r="X21" s="24" t="n">
        <f aca="false">$N$3</f>
        <v>1</v>
      </c>
      <c r="Y21" s="36" t="n">
        <f aca="false">S21</f>
        <v>0.0197685185185185</v>
      </c>
      <c r="Z21" s="24" t="n">
        <f aca="false">$P$3</f>
        <v>256</v>
      </c>
      <c r="AA21" s="24" t="n">
        <f aca="false">$Q$3</f>
        <v>4096</v>
      </c>
      <c r="AB21" s="35"/>
      <c r="AC21" s="24" t="n">
        <f aca="false">$N$3</f>
        <v>1</v>
      </c>
      <c r="AD21" s="24" t="n">
        <f aca="false">$O$3</f>
        <v>16</v>
      </c>
      <c r="AE21" s="36" t="n">
        <f aca="false">Y21</f>
        <v>0.0197685185185185</v>
      </c>
      <c r="AF21" s="24" t="n">
        <f aca="false">$Q$3</f>
        <v>4096</v>
      </c>
      <c r="AG21" s="35"/>
      <c r="AH21" s="24" t="n">
        <f aca="false">$N$3</f>
        <v>1</v>
      </c>
      <c r="AI21" s="24" t="n">
        <f aca="false">$O$3</f>
        <v>16</v>
      </c>
      <c r="AJ21" s="24" t="n">
        <f aca="false">$P$3</f>
        <v>256</v>
      </c>
      <c r="AK21" s="36" t="n">
        <f aca="false">AE21</f>
        <v>0.0197685185185185</v>
      </c>
    </row>
    <row r="22" customFormat="false" ht="14.65" hidden="false" customHeight="false" outlineLevel="0" collapsed="false">
      <c r="A22" s="47" t="n">
        <v>47</v>
      </c>
      <c r="B22" s="13" t="n">
        <v>0.019849537037037</v>
      </c>
      <c r="C22" s="13" t="n">
        <v>0.0502662037037037</v>
      </c>
      <c r="D22" s="13" t="n">
        <v>0.102731481481481</v>
      </c>
      <c r="E22" s="13" t="n">
        <v>0.21587962962963</v>
      </c>
      <c r="F22" s="39" t="n">
        <f aca="true">INDIRECT(G22)</f>
        <v>0.103374745387366</v>
      </c>
      <c r="G22" s="40" t="str">
        <f aca="false">ADDRESS(H22,10)</f>
        <v>$J$122</v>
      </c>
      <c r="H22" s="40" t="n">
        <v>122</v>
      </c>
      <c r="I22" s="35" t="str">
        <f aca="false">ADDRESS(I20,3,1)</f>
        <v>$C$5</v>
      </c>
      <c r="J22" s="36" t="n">
        <f aca="true">INDIRECT(I22)</f>
        <v>0.0500810185185185</v>
      </c>
      <c r="K22" s="34" t="n">
        <f aca="false">MDETERM(X21:AA24)</f>
        <v>107025884.381987</v>
      </c>
      <c r="L22" s="34" t="n">
        <f aca="false">K22/K20</f>
        <v>0.00122912035307217</v>
      </c>
      <c r="M22" s="36" t="n">
        <f aca="false">J22</f>
        <v>0.0500810185185185</v>
      </c>
      <c r="N22" s="24" t="n">
        <f aca="false">$N$4</f>
        <v>1</v>
      </c>
      <c r="O22" s="24" t="n">
        <f aca="false">$O$4</f>
        <v>40</v>
      </c>
      <c r="P22" s="24" t="n">
        <f aca="false">$P$4</f>
        <v>1600</v>
      </c>
      <c r="Q22" s="24" t="n">
        <f aca="false">$Q$4</f>
        <v>64000</v>
      </c>
      <c r="R22" s="24"/>
      <c r="S22" s="43" t="n">
        <f aca="false">M22</f>
        <v>0.0500810185185185</v>
      </c>
      <c r="T22" s="24" t="n">
        <f aca="false">$O$4</f>
        <v>40</v>
      </c>
      <c r="U22" s="24" t="n">
        <f aca="false">$P$4</f>
        <v>1600</v>
      </c>
      <c r="V22" s="24" t="n">
        <f aca="false">$Q$4</f>
        <v>64000</v>
      </c>
      <c r="W22" s="35"/>
      <c r="X22" s="24" t="n">
        <f aca="false">$N$4</f>
        <v>1</v>
      </c>
      <c r="Y22" s="36" t="n">
        <f aca="false">S22</f>
        <v>0.0500810185185185</v>
      </c>
      <c r="Z22" s="24" t="n">
        <f aca="false">$P$4</f>
        <v>1600</v>
      </c>
      <c r="AA22" s="24" t="n">
        <f aca="false">$Q$4</f>
        <v>64000</v>
      </c>
      <c r="AB22" s="35"/>
      <c r="AC22" s="24" t="n">
        <f aca="false">$N$4</f>
        <v>1</v>
      </c>
      <c r="AD22" s="24" t="n">
        <f aca="false">$O$4</f>
        <v>40</v>
      </c>
      <c r="AE22" s="36" t="n">
        <f aca="false">Y22</f>
        <v>0.0500810185185185</v>
      </c>
      <c r="AF22" s="24" t="n">
        <f aca="false">$Q$4</f>
        <v>64000</v>
      </c>
      <c r="AG22" s="35"/>
      <c r="AH22" s="24" t="n">
        <f aca="false">$N$4</f>
        <v>1</v>
      </c>
      <c r="AI22" s="24" t="n">
        <f aca="false">$O$4</f>
        <v>40</v>
      </c>
      <c r="AJ22" s="24" t="n">
        <f aca="false">$P$4</f>
        <v>1600</v>
      </c>
      <c r="AK22" s="36" t="n">
        <f aca="false">AE22</f>
        <v>0.0500810185185185</v>
      </c>
    </row>
    <row r="23" customFormat="false" ht="14.65" hidden="false" customHeight="false" outlineLevel="0" collapsed="false">
      <c r="A23" s="47" t="n">
        <v>48</v>
      </c>
      <c r="B23" s="13" t="n">
        <v>0.0198611111111111</v>
      </c>
      <c r="C23" s="13" t="n">
        <v>0.0503125</v>
      </c>
      <c r="D23" s="13" t="n">
        <v>0.102835648148148</v>
      </c>
      <c r="E23" s="13" t="n">
        <v>0.216168981481481</v>
      </c>
      <c r="F23" s="39" t="n">
        <f aca="true">INDIRECT(G23)</f>
        <v>0.103479666737891</v>
      </c>
      <c r="G23" s="40" t="str">
        <f aca="false">ADDRESS(H23,10)</f>
        <v>$J$128</v>
      </c>
      <c r="H23" s="40" t="n">
        <v>128</v>
      </c>
      <c r="I23" s="35" t="str">
        <f aca="false">ADDRESS(I20,4,1)</f>
        <v>$D$5</v>
      </c>
      <c r="J23" s="36" t="n">
        <f aca="true">INDIRECT(I23)</f>
        <v>0.10224537037037</v>
      </c>
      <c r="K23" s="34" t="n">
        <f aca="false">MDETERM(AC21:AF24)</f>
        <v>51157.2634216667</v>
      </c>
      <c r="L23" s="34" t="n">
        <f aca="false">K23/K20</f>
        <v>5.87506789055115E-007</v>
      </c>
      <c r="M23" s="36" t="n">
        <f aca="false">J23</f>
        <v>0.10224537037037</v>
      </c>
      <c r="N23" s="24" t="n">
        <f aca="false">$N$5</f>
        <v>1</v>
      </c>
      <c r="O23" s="24" t="n">
        <f aca="false">$O$5</f>
        <v>80</v>
      </c>
      <c r="P23" s="24" t="n">
        <f aca="false">$P$5</f>
        <v>6400</v>
      </c>
      <c r="Q23" s="24" t="n">
        <f aca="false">$Q$5</f>
        <v>512000</v>
      </c>
      <c r="R23" s="24"/>
      <c r="S23" s="43" t="n">
        <f aca="false">M23</f>
        <v>0.10224537037037</v>
      </c>
      <c r="T23" s="24" t="n">
        <f aca="false">$O$5</f>
        <v>80</v>
      </c>
      <c r="U23" s="24" t="n">
        <f aca="false">$P$5</f>
        <v>6400</v>
      </c>
      <c r="V23" s="24" t="n">
        <f aca="false">$Q$5</f>
        <v>512000</v>
      </c>
      <c r="W23" s="35"/>
      <c r="X23" s="24" t="n">
        <f aca="false">$N$5</f>
        <v>1</v>
      </c>
      <c r="Y23" s="36" t="n">
        <f aca="false">S23</f>
        <v>0.10224537037037</v>
      </c>
      <c r="Z23" s="24" t="n">
        <f aca="false">$P$5</f>
        <v>6400</v>
      </c>
      <c r="AA23" s="24" t="n">
        <f aca="false">$Q$5</f>
        <v>512000</v>
      </c>
      <c r="AB23" s="35"/>
      <c r="AC23" s="24" t="n">
        <f aca="false">$N$5</f>
        <v>1</v>
      </c>
      <c r="AD23" s="24" t="n">
        <f aca="false">$O$5</f>
        <v>80</v>
      </c>
      <c r="AE23" s="36" t="n">
        <f aca="false">Y23</f>
        <v>0.10224537037037</v>
      </c>
      <c r="AF23" s="24" t="n">
        <f aca="false">$Q$5</f>
        <v>512000</v>
      </c>
      <c r="AG23" s="35"/>
      <c r="AH23" s="24" t="n">
        <f aca="false">$N$5</f>
        <v>1</v>
      </c>
      <c r="AI23" s="24" t="n">
        <f aca="false">$O$5</f>
        <v>80</v>
      </c>
      <c r="AJ23" s="24" t="n">
        <f aca="false">$P$5</f>
        <v>6400</v>
      </c>
      <c r="AK23" s="36" t="n">
        <f aca="false">AE23</f>
        <v>0.10224537037037</v>
      </c>
    </row>
    <row r="24" customFormat="false" ht="14.65" hidden="false" customHeight="false" outlineLevel="0" collapsed="false">
      <c r="A24" s="47" t="n">
        <v>49</v>
      </c>
      <c r="B24" s="13" t="n">
        <v>0.0198842592592593</v>
      </c>
      <c r="C24" s="13" t="n">
        <v>0.0503587962962963</v>
      </c>
      <c r="D24" s="13" t="n">
        <v>0.102962962962963</v>
      </c>
      <c r="E24" s="13" t="n">
        <v>0.21650462962963</v>
      </c>
      <c r="F24" s="39" t="n">
        <f aca="true">INDIRECT(G24)</f>
        <v>0.103608171860627</v>
      </c>
      <c r="G24" s="40" t="str">
        <f aca="false">ADDRESS(H24,10)</f>
        <v>$J$134</v>
      </c>
      <c r="H24" s="40" t="n">
        <v>134</v>
      </c>
      <c r="I24" s="35" t="str">
        <f aca="false">ADDRESS(I20,5,1)</f>
        <v>$E$5</v>
      </c>
      <c r="J24" s="36" t="n">
        <f aca="true">INDIRECT(I24)</f>
        <v>0.214594907407407</v>
      </c>
      <c r="K24" s="34" t="n">
        <f aca="false">MDETERM(AH21:AK24)</f>
        <v>34.8893833333331</v>
      </c>
      <c r="L24" s="34" t="n">
        <f aca="false">K24/K20</f>
        <v>4.00681119420437E-010</v>
      </c>
      <c r="M24" s="36" t="n">
        <f aca="false">J24</f>
        <v>0.214594907407407</v>
      </c>
      <c r="N24" s="24" t="n">
        <f aca="false">$N$6</f>
        <v>1</v>
      </c>
      <c r="O24" s="44" t="n">
        <f aca="false">$O$6</f>
        <v>160.9</v>
      </c>
      <c r="P24" s="24" t="n">
        <f aca="false">$P$6</f>
        <v>25888.81</v>
      </c>
      <c r="Q24" s="24" t="n">
        <f aca="false">$Q$6</f>
        <v>4165509.529</v>
      </c>
      <c r="R24" s="24"/>
      <c r="S24" s="43" t="n">
        <f aca="false">M24</f>
        <v>0.214594907407407</v>
      </c>
      <c r="T24" s="44" t="n">
        <f aca="false">$O$6</f>
        <v>160.9</v>
      </c>
      <c r="U24" s="24" t="n">
        <f aca="false">$P$6</f>
        <v>25888.81</v>
      </c>
      <c r="V24" s="24" t="n">
        <f aca="false">$Q$6</f>
        <v>4165509.529</v>
      </c>
      <c r="W24" s="35"/>
      <c r="X24" s="24" t="n">
        <f aca="false">$N$6</f>
        <v>1</v>
      </c>
      <c r="Y24" s="36" t="n">
        <f aca="false">S24</f>
        <v>0.214594907407407</v>
      </c>
      <c r="Z24" s="24" t="n">
        <f aca="false">$P$6</f>
        <v>25888.81</v>
      </c>
      <c r="AA24" s="24" t="n">
        <f aca="false">$Q$6</f>
        <v>4165509.529</v>
      </c>
      <c r="AB24" s="35"/>
      <c r="AC24" s="24" t="n">
        <f aca="false">$N$6</f>
        <v>1</v>
      </c>
      <c r="AD24" s="44" t="n">
        <f aca="false">$O$6</f>
        <v>160.9</v>
      </c>
      <c r="AE24" s="36" t="n">
        <f aca="false">Y24</f>
        <v>0.214594907407407</v>
      </c>
      <c r="AF24" s="24" t="n">
        <f aca="false">$Q$6</f>
        <v>4165509.529</v>
      </c>
      <c r="AG24" s="35"/>
      <c r="AH24" s="24" t="n">
        <f aca="false">$N$6</f>
        <v>1</v>
      </c>
      <c r="AI24" s="44" t="n">
        <f aca="false">$O$6</f>
        <v>160.9</v>
      </c>
      <c r="AJ24" s="24" t="n">
        <f aca="false">$P$6</f>
        <v>25888.81</v>
      </c>
      <c r="AK24" s="36" t="n">
        <f aca="false">AE24</f>
        <v>0.214594907407407</v>
      </c>
    </row>
    <row r="25" customFormat="false" ht="14.65" hidden="false" customHeight="false" outlineLevel="0" collapsed="false">
      <c r="A25" s="47" t="n">
        <v>50</v>
      </c>
      <c r="B25" s="13" t="n">
        <v>0.0199074074074074</v>
      </c>
      <c r="C25" s="13" t="n">
        <v>0.0504282407407407</v>
      </c>
      <c r="D25" s="13" t="n">
        <v>0.103125</v>
      </c>
      <c r="E25" s="13" t="n">
        <v>0.216909722222222</v>
      </c>
      <c r="F25" s="39" t="n">
        <f aca="true">INDIRECT(G25)</f>
        <v>0.103771434333148</v>
      </c>
      <c r="G25" s="40" t="str">
        <f aca="false">ADDRESS(H25,10)</f>
        <v>$J$140</v>
      </c>
      <c r="H25" s="40" t="n">
        <v>140</v>
      </c>
      <c r="I25" s="35"/>
      <c r="J25" s="36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</row>
    <row r="26" customFormat="false" ht="14.65" hidden="false" customHeight="false" outlineLevel="0" collapsed="false">
      <c r="A26" s="47" t="n">
        <v>51</v>
      </c>
      <c r="B26" s="13" t="n">
        <v>0.0199421296296296</v>
      </c>
      <c r="C26" s="13" t="n">
        <v>0.0505092592592593</v>
      </c>
      <c r="D26" s="13" t="n">
        <v>0.103298611111111</v>
      </c>
      <c r="E26" s="13" t="n">
        <v>0.217372685185185</v>
      </c>
      <c r="F26" s="39" t="n">
        <f aca="true">INDIRECT(G26)</f>
        <v>0.103946311806732</v>
      </c>
      <c r="G26" s="40" t="str">
        <f aca="false">ADDRESS(H26,10)</f>
        <v>$J$146</v>
      </c>
      <c r="H26" s="40" t="n">
        <v>146</v>
      </c>
      <c r="I26" s="34" t="n">
        <f aca="false">I20+1</f>
        <v>6</v>
      </c>
      <c r="J26" s="41" t="n">
        <f aca="false">L27+$F$1*L28+L29*$F$1*$F$1+L30*$F$1*$F$1*$F$1</f>
        <v>0.10288431890038</v>
      </c>
      <c r="K26" s="34" t="n">
        <f aca="false">MDETERM(N27:Q30)</f>
        <v>87075186831.3602</v>
      </c>
      <c r="L26" s="35"/>
      <c r="M26" s="35"/>
      <c r="N26" s="24" t="s">
        <v>6</v>
      </c>
      <c r="O26" s="24" t="s">
        <v>7</v>
      </c>
      <c r="P26" s="24" t="s">
        <v>8</v>
      </c>
      <c r="Q26" s="24" t="s">
        <v>9</v>
      </c>
      <c r="R26" s="2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</row>
    <row r="27" customFormat="false" ht="14.65" hidden="false" customHeight="false" outlineLevel="0" collapsed="false">
      <c r="A27" s="47" t="n">
        <v>52</v>
      </c>
      <c r="B27" s="13" t="n">
        <v>0.0199768518518519</v>
      </c>
      <c r="C27" s="13" t="n">
        <v>0.0506134259259259</v>
      </c>
      <c r="D27" s="13" t="n">
        <v>0.103518518518519</v>
      </c>
      <c r="E27" s="13" t="n">
        <v>0.217905092592593</v>
      </c>
      <c r="F27" s="39" t="n">
        <f aca="true">INDIRECT(G27)</f>
        <v>0.10416767742312</v>
      </c>
      <c r="G27" s="40" t="str">
        <f aca="false">ADDRESS(H27,10)</f>
        <v>$J$152</v>
      </c>
      <c r="H27" s="40" t="n">
        <v>152</v>
      </c>
      <c r="I27" s="35" t="str">
        <f aca="false">ADDRESS(I26,2,1)</f>
        <v>$B$6</v>
      </c>
      <c r="J27" s="36" t="n">
        <f aca="true">INDIRECT(I27)</f>
        <v>0.0197685185185185</v>
      </c>
      <c r="K27" s="34" t="n">
        <f aca="false">MDETERM(S27:V30)</f>
        <v>-4305873.08266633</v>
      </c>
      <c r="L27" s="34" t="n">
        <f aca="false">K27/K26</f>
        <v>-4.94500584995077E-005</v>
      </c>
      <c r="M27" s="36" t="n">
        <f aca="false">J27</f>
        <v>0.0197685185185185</v>
      </c>
      <c r="N27" s="24" t="n">
        <f aca="false">$N$3</f>
        <v>1</v>
      </c>
      <c r="O27" s="24" t="n">
        <f aca="false">$O$3</f>
        <v>16</v>
      </c>
      <c r="P27" s="24" t="n">
        <f aca="false">$P$3</f>
        <v>256</v>
      </c>
      <c r="Q27" s="24" t="n">
        <f aca="false">$Q$3</f>
        <v>4096</v>
      </c>
      <c r="R27" s="24"/>
      <c r="S27" s="43" t="n">
        <f aca="false">M27</f>
        <v>0.0197685185185185</v>
      </c>
      <c r="T27" s="24" t="n">
        <f aca="false">$O$3</f>
        <v>16</v>
      </c>
      <c r="U27" s="24" t="n">
        <f aca="false">$P$3</f>
        <v>256</v>
      </c>
      <c r="V27" s="24" t="n">
        <f aca="false">$Q$3</f>
        <v>4096</v>
      </c>
      <c r="W27" s="35"/>
      <c r="X27" s="24" t="n">
        <f aca="false">$N$3</f>
        <v>1</v>
      </c>
      <c r="Y27" s="36" t="n">
        <f aca="false">S27</f>
        <v>0.0197685185185185</v>
      </c>
      <c r="Z27" s="24" t="n">
        <f aca="false">$P$3</f>
        <v>256</v>
      </c>
      <c r="AA27" s="24" t="n">
        <f aca="false">$Q$3</f>
        <v>4096</v>
      </c>
      <c r="AB27" s="35"/>
      <c r="AC27" s="24" t="n">
        <f aca="false">$N$3</f>
        <v>1</v>
      </c>
      <c r="AD27" s="24" t="n">
        <f aca="false">$O$3</f>
        <v>16</v>
      </c>
      <c r="AE27" s="36" t="n">
        <f aca="false">Y27</f>
        <v>0.0197685185185185</v>
      </c>
      <c r="AF27" s="24" t="n">
        <f aca="false">$Q$3</f>
        <v>4096</v>
      </c>
      <c r="AG27" s="35"/>
      <c r="AH27" s="24" t="n">
        <f aca="false">$N$3</f>
        <v>1</v>
      </c>
      <c r="AI27" s="24" t="n">
        <f aca="false">$O$3</f>
        <v>16</v>
      </c>
      <c r="AJ27" s="24" t="n">
        <f aca="false">$P$3</f>
        <v>256</v>
      </c>
      <c r="AK27" s="36" t="n">
        <f aca="false">AE27</f>
        <v>0.0197685185185185</v>
      </c>
    </row>
    <row r="28" customFormat="false" ht="14.65" hidden="false" customHeight="false" outlineLevel="0" collapsed="false">
      <c r="A28" s="47" t="n">
        <v>53</v>
      </c>
      <c r="B28" s="13" t="n">
        <v>0.0200231481481481</v>
      </c>
      <c r="C28" s="13" t="n">
        <v>0.0507175925925926</v>
      </c>
      <c r="D28" s="13" t="n">
        <v>0.103761574074074</v>
      </c>
      <c r="E28" s="13" t="n">
        <v>0.218506944444444</v>
      </c>
      <c r="F28" s="39" t="n">
        <f aca="true">INDIRECT(G28)</f>
        <v>0.104412647275212</v>
      </c>
      <c r="G28" s="40" t="str">
        <f aca="false">ADDRESS(H28,10)</f>
        <v>$J$158</v>
      </c>
      <c r="H28" s="40" t="n">
        <v>158</v>
      </c>
      <c r="I28" s="35" t="str">
        <f aca="false">ADDRESS(I26,3,1)</f>
        <v>$C$6</v>
      </c>
      <c r="J28" s="36" t="n">
        <f aca="true">INDIRECT(I28)</f>
        <v>0.0500810185185185</v>
      </c>
      <c r="K28" s="34" t="n">
        <f aca="false">MDETERM(X27:AA30)</f>
        <v>107025884.381987</v>
      </c>
      <c r="L28" s="34" t="n">
        <f aca="false">K28/K26</f>
        <v>0.00122912035307217</v>
      </c>
      <c r="M28" s="36" t="n">
        <f aca="false">J28</f>
        <v>0.0500810185185185</v>
      </c>
      <c r="N28" s="24" t="n">
        <f aca="false">$N$4</f>
        <v>1</v>
      </c>
      <c r="O28" s="24" t="n">
        <f aca="false">$O$4</f>
        <v>40</v>
      </c>
      <c r="P28" s="24" t="n">
        <f aca="false">$P$4</f>
        <v>1600</v>
      </c>
      <c r="Q28" s="24" t="n">
        <f aca="false">$Q$4</f>
        <v>64000</v>
      </c>
      <c r="R28" s="24"/>
      <c r="S28" s="43" t="n">
        <f aca="false">M28</f>
        <v>0.0500810185185185</v>
      </c>
      <c r="T28" s="24" t="n">
        <f aca="false">$O$4</f>
        <v>40</v>
      </c>
      <c r="U28" s="24" t="n">
        <f aca="false">$P$4</f>
        <v>1600</v>
      </c>
      <c r="V28" s="24" t="n">
        <f aca="false">$Q$4</f>
        <v>64000</v>
      </c>
      <c r="W28" s="35"/>
      <c r="X28" s="24" t="n">
        <f aca="false">$N$4</f>
        <v>1</v>
      </c>
      <c r="Y28" s="36" t="n">
        <f aca="false">S28</f>
        <v>0.0500810185185185</v>
      </c>
      <c r="Z28" s="24" t="n">
        <f aca="false">$P$4</f>
        <v>1600</v>
      </c>
      <c r="AA28" s="24" t="n">
        <f aca="false">$Q$4</f>
        <v>64000</v>
      </c>
      <c r="AB28" s="35"/>
      <c r="AC28" s="24" t="n">
        <f aca="false">$N$4</f>
        <v>1</v>
      </c>
      <c r="AD28" s="24" t="n">
        <f aca="false">$O$4</f>
        <v>40</v>
      </c>
      <c r="AE28" s="36" t="n">
        <f aca="false">Y28</f>
        <v>0.0500810185185185</v>
      </c>
      <c r="AF28" s="24" t="n">
        <f aca="false">$Q$4</f>
        <v>64000</v>
      </c>
      <c r="AG28" s="35"/>
      <c r="AH28" s="24" t="n">
        <f aca="false">$N$4</f>
        <v>1</v>
      </c>
      <c r="AI28" s="24" t="n">
        <f aca="false">$O$4</f>
        <v>40</v>
      </c>
      <c r="AJ28" s="24" t="n">
        <f aca="false">$P$4</f>
        <v>1600</v>
      </c>
      <c r="AK28" s="36" t="n">
        <f aca="false">AE28</f>
        <v>0.0500810185185185</v>
      </c>
    </row>
    <row r="29" customFormat="false" ht="14.65" hidden="false" customHeight="false" outlineLevel="0" collapsed="false">
      <c r="A29" s="47" t="n">
        <v>54</v>
      </c>
      <c r="B29" s="13" t="n">
        <v>0.0200694444444444</v>
      </c>
      <c r="C29" s="13" t="n">
        <v>0.0508564814814815</v>
      </c>
      <c r="D29" s="13" t="n">
        <v>0.104050925925926</v>
      </c>
      <c r="E29" s="13" t="n">
        <v>0.219212962962963</v>
      </c>
      <c r="F29" s="39" t="n">
        <f aca="true">INDIRECT(G29)</f>
        <v>0.104703887755472</v>
      </c>
      <c r="G29" s="40" t="str">
        <f aca="false">ADDRESS(H29,10)</f>
        <v>$J$164</v>
      </c>
      <c r="H29" s="40" t="n">
        <v>164</v>
      </c>
      <c r="I29" s="35" t="str">
        <f aca="false">ADDRESS(I26,4,1)</f>
        <v>$D$6</v>
      </c>
      <c r="J29" s="36" t="n">
        <f aca="true">INDIRECT(I29)</f>
        <v>0.10224537037037</v>
      </c>
      <c r="K29" s="34" t="n">
        <f aca="false">MDETERM(AC27:AF30)</f>
        <v>51157.2634216667</v>
      </c>
      <c r="L29" s="34" t="n">
        <f aca="false">K29/K26</f>
        <v>5.87506789055115E-007</v>
      </c>
      <c r="M29" s="36" t="n">
        <f aca="false">J29</f>
        <v>0.10224537037037</v>
      </c>
      <c r="N29" s="24" t="n">
        <f aca="false">$N$5</f>
        <v>1</v>
      </c>
      <c r="O29" s="24" t="n">
        <f aca="false">$O$5</f>
        <v>80</v>
      </c>
      <c r="P29" s="24" t="n">
        <f aca="false">$P$5</f>
        <v>6400</v>
      </c>
      <c r="Q29" s="24" t="n">
        <f aca="false">$Q$5</f>
        <v>512000</v>
      </c>
      <c r="R29" s="24"/>
      <c r="S29" s="43" t="n">
        <f aca="false">M29</f>
        <v>0.10224537037037</v>
      </c>
      <c r="T29" s="24" t="n">
        <f aca="false">$O$5</f>
        <v>80</v>
      </c>
      <c r="U29" s="24" t="n">
        <f aca="false">$P$5</f>
        <v>6400</v>
      </c>
      <c r="V29" s="24" t="n">
        <f aca="false">$Q$5</f>
        <v>512000</v>
      </c>
      <c r="W29" s="35"/>
      <c r="X29" s="24" t="n">
        <f aca="false">$N$5</f>
        <v>1</v>
      </c>
      <c r="Y29" s="36" t="n">
        <f aca="false">S29</f>
        <v>0.10224537037037</v>
      </c>
      <c r="Z29" s="24" t="n">
        <f aca="false">$P$5</f>
        <v>6400</v>
      </c>
      <c r="AA29" s="24" t="n">
        <f aca="false">$Q$5</f>
        <v>512000</v>
      </c>
      <c r="AB29" s="35"/>
      <c r="AC29" s="24" t="n">
        <f aca="false">$N$5</f>
        <v>1</v>
      </c>
      <c r="AD29" s="24" t="n">
        <f aca="false">$O$5</f>
        <v>80</v>
      </c>
      <c r="AE29" s="36" t="n">
        <f aca="false">Y29</f>
        <v>0.10224537037037</v>
      </c>
      <c r="AF29" s="24" t="n">
        <f aca="false">$Q$5</f>
        <v>512000</v>
      </c>
      <c r="AG29" s="35"/>
      <c r="AH29" s="24" t="n">
        <f aca="false">$N$5</f>
        <v>1</v>
      </c>
      <c r="AI29" s="24" t="n">
        <f aca="false">$O$5</f>
        <v>80</v>
      </c>
      <c r="AJ29" s="24" t="n">
        <f aca="false">$P$5</f>
        <v>6400</v>
      </c>
      <c r="AK29" s="36" t="n">
        <f aca="false">AE29</f>
        <v>0.10224537037037</v>
      </c>
    </row>
    <row r="30" customFormat="false" ht="14.65" hidden="false" customHeight="false" outlineLevel="0" collapsed="false">
      <c r="A30" s="47" t="n">
        <v>55</v>
      </c>
      <c r="B30" s="13" t="n">
        <v>0.0201273148148148</v>
      </c>
      <c r="C30" s="13" t="n">
        <v>0.0510069444444444</v>
      </c>
      <c r="D30" s="13" t="n">
        <v>0.104386574074074</v>
      </c>
      <c r="E30" s="13" t="n">
        <v>0.22</v>
      </c>
      <c r="F30" s="39" t="n">
        <f aca="true">INDIRECT(G30)</f>
        <v>0.105041956079344</v>
      </c>
      <c r="G30" s="40" t="str">
        <f aca="false">ADDRESS(H30,10)</f>
        <v>$J$170</v>
      </c>
      <c r="H30" s="40" t="n">
        <v>170</v>
      </c>
      <c r="I30" s="35" t="str">
        <f aca="false">ADDRESS(I26,5,1)</f>
        <v>$E$6</v>
      </c>
      <c r="J30" s="36" t="n">
        <f aca="true">INDIRECT(I30)</f>
        <v>0.214594907407407</v>
      </c>
      <c r="K30" s="34" t="n">
        <f aca="false">MDETERM(AH27:AK30)</f>
        <v>34.8893833333331</v>
      </c>
      <c r="L30" s="34" t="n">
        <f aca="false">K30/K26</f>
        <v>4.00681119420437E-010</v>
      </c>
      <c r="M30" s="36" t="n">
        <f aca="false">J30</f>
        <v>0.214594907407407</v>
      </c>
      <c r="N30" s="24" t="n">
        <f aca="false">$N$6</f>
        <v>1</v>
      </c>
      <c r="O30" s="44" t="n">
        <f aca="false">$O$6</f>
        <v>160.9</v>
      </c>
      <c r="P30" s="24" t="n">
        <f aca="false">$P$6</f>
        <v>25888.81</v>
      </c>
      <c r="Q30" s="24" t="n">
        <f aca="false">$Q$6</f>
        <v>4165509.529</v>
      </c>
      <c r="R30" s="24"/>
      <c r="S30" s="43" t="n">
        <f aca="false">M30</f>
        <v>0.214594907407407</v>
      </c>
      <c r="T30" s="44" t="n">
        <f aca="false">$O$6</f>
        <v>160.9</v>
      </c>
      <c r="U30" s="24" t="n">
        <f aca="false">$P$6</f>
        <v>25888.81</v>
      </c>
      <c r="V30" s="24" t="n">
        <f aca="false">$Q$6</f>
        <v>4165509.529</v>
      </c>
      <c r="W30" s="35"/>
      <c r="X30" s="24" t="n">
        <f aca="false">$N$6</f>
        <v>1</v>
      </c>
      <c r="Y30" s="36" t="n">
        <f aca="false">S30</f>
        <v>0.214594907407407</v>
      </c>
      <c r="Z30" s="24" t="n">
        <f aca="false">$P$6</f>
        <v>25888.81</v>
      </c>
      <c r="AA30" s="24" t="n">
        <f aca="false">$Q$6</f>
        <v>4165509.529</v>
      </c>
      <c r="AB30" s="35"/>
      <c r="AC30" s="24" t="n">
        <f aca="false">$N$6</f>
        <v>1</v>
      </c>
      <c r="AD30" s="44" t="n">
        <f aca="false">$O$6</f>
        <v>160.9</v>
      </c>
      <c r="AE30" s="36" t="n">
        <f aca="false">Y30</f>
        <v>0.214594907407407</v>
      </c>
      <c r="AF30" s="24" t="n">
        <f aca="false">$Q$6</f>
        <v>4165509.529</v>
      </c>
      <c r="AG30" s="35"/>
      <c r="AH30" s="24" t="n">
        <f aca="false">$N$6</f>
        <v>1</v>
      </c>
      <c r="AI30" s="44" t="n">
        <f aca="false">$O$6</f>
        <v>160.9</v>
      </c>
      <c r="AJ30" s="24" t="n">
        <f aca="false">$P$6</f>
        <v>25888.81</v>
      </c>
      <c r="AK30" s="36" t="n">
        <f aca="false">AE30</f>
        <v>0.214594907407407</v>
      </c>
    </row>
    <row r="31" customFormat="false" ht="14.65" hidden="false" customHeight="false" outlineLevel="0" collapsed="false">
      <c r="A31" s="47" t="n">
        <v>56</v>
      </c>
      <c r="B31" s="13" t="n">
        <v>0.0201851851851852</v>
      </c>
      <c r="C31" s="13" t="n">
        <v>0.0511689814814815</v>
      </c>
      <c r="D31" s="13" t="n">
        <v>0.104756944444444</v>
      </c>
      <c r="E31" s="13" t="n">
        <v>0.220891203703704</v>
      </c>
      <c r="F31" s="39" t="n">
        <f aca="true">INDIRECT(G31)</f>
        <v>0.105415060658119</v>
      </c>
      <c r="G31" s="40" t="str">
        <f aca="false">ADDRESS(H31,10)</f>
        <v>$J$176</v>
      </c>
      <c r="H31" s="40" t="n">
        <v>176</v>
      </c>
      <c r="I31" s="35"/>
      <c r="J31" s="36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</row>
    <row r="32" customFormat="false" ht="14.65" hidden="false" customHeight="false" outlineLevel="0" collapsed="false">
      <c r="A32" s="47" t="n">
        <v>57</v>
      </c>
      <c r="B32" s="13" t="n">
        <v>0.0202662037037037</v>
      </c>
      <c r="C32" s="13" t="n">
        <v>0.0513657407407407</v>
      </c>
      <c r="D32" s="13" t="n">
        <v>0.105173611111111</v>
      </c>
      <c r="E32" s="13" t="n">
        <v>0.221898148148148</v>
      </c>
      <c r="F32" s="39" t="n">
        <f aca="true">INDIRECT(G32)</f>
        <v>0.105834608615182</v>
      </c>
      <c r="G32" s="40" t="str">
        <f aca="false">ADDRESS(H32,10)</f>
        <v>$J$182</v>
      </c>
      <c r="H32" s="40" t="n">
        <v>182</v>
      </c>
      <c r="I32" s="34" t="n">
        <f aca="false">I26+1</f>
        <v>7</v>
      </c>
      <c r="J32" s="41" t="n">
        <f aca="false">L33+$F$1*L34+L35*$F$1*$F$1+L36*$F$1*$F$1*$F$1</f>
        <v>0.10288431890038</v>
      </c>
      <c r="K32" s="34" t="n">
        <f aca="false">MDETERM(N33:Q36)</f>
        <v>87075186831.3602</v>
      </c>
      <c r="L32" s="35"/>
      <c r="M32" s="35"/>
      <c r="N32" s="24" t="s">
        <v>6</v>
      </c>
      <c r="O32" s="24" t="s">
        <v>7</v>
      </c>
      <c r="P32" s="24" t="s">
        <v>8</v>
      </c>
      <c r="Q32" s="24" t="s">
        <v>9</v>
      </c>
      <c r="R32" s="2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</row>
    <row r="33" customFormat="false" ht="14.65" hidden="false" customHeight="false" outlineLevel="0" collapsed="false">
      <c r="A33" s="47" t="n">
        <v>58</v>
      </c>
      <c r="B33" s="13" t="n">
        <v>0.0203472222222222</v>
      </c>
      <c r="C33" s="13" t="n">
        <v>0.0515856481481482</v>
      </c>
      <c r="D33" s="13" t="n">
        <v>0.105648148148148</v>
      </c>
      <c r="E33" s="13" t="n">
        <v>0.223009259259259</v>
      </c>
      <c r="F33" s="39" t="n">
        <f aca="true">INDIRECT(G33)</f>
        <v>0.106312406203307</v>
      </c>
      <c r="G33" s="40" t="str">
        <f aca="false">ADDRESS(H33,10)</f>
        <v>$J$188</v>
      </c>
      <c r="H33" s="40" t="n">
        <v>188</v>
      </c>
      <c r="I33" s="35" t="str">
        <f aca="false">ADDRESS(I32,2,1)</f>
        <v>$B$7</v>
      </c>
      <c r="J33" s="36" t="n">
        <f aca="true">INDIRECT(I33)</f>
        <v>0.0197685185185185</v>
      </c>
      <c r="K33" s="34" t="n">
        <f aca="false">MDETERM(S33:V36)</f>
        <v>-4305873.08266633</v>
      </c>
      <c r="L33" s="34" t="n">
        <f aca="false">K33/K32</f>
        <v>-4.94500584995077E-005</v>
      </c>
      <c r="M33" s="36" t="n">
        <f aca="false">J33</f>
        <v>0.0197685185185185</v>
      </c>
      <c r="N33" s="24" t="n">
        <f aca="false">$N$3</f>
        <v>1</v>
      </c>
      <c r="O33" s="24" t="n">
        <f aca="false">$O$3</f>
        <v>16</v>
      </c>
      <c r="P33" s="24" t="n">
        <f aca="false">$P$3</f>
        <v>256</v>
      </c>
      <c r="Q33" s="24" t="n">
        <f aca="false">$Q$3</f>
        <v>4096</v>
      </c>
      <c r="R33" s="24"/>
      <c r="S33" s="43" t="n">
        <f aca="false">M33</f>
        <v>0.0197685185185185</v>
      </c>
      <c r="T33" s="24" t="n">
        <f aca="false">$O$3</f>
        <v>16</v>
      </c>
      <c r="U33" s="24" t="n">
        <f aca="false">$P$3</f>
        <v>256</v>
      </c>
      <c r="V33" s="24" t="n">
        <f aca="false">$Q$3</f>
        <v>4096</v>
      </c>
      <c r="W33" s="35"/>
      <c r="X33" s="24" t="n">
        <f aca="false">$N$3</f>
        <v>1</v>
      </c>
      <c r="Y33" s="36" t="n">
        <f aca="false">S33</f>
        <v>0.0197685185185185</v>
      </c>
      <c r="Z33" s="24" t="n">
        <f aca="false">$P$3</f>
        <v>256</v>
      </c>
      <c r="AA33" s="24" t="n">
        <f aca="false">$Q$3</f>
        <v>4096</v>
      </c>
      <c r="AB33" s="35"/>
      <c r="AC33" s="24" t="n">
        <f aca="false">$N$3</f>
        <v>1</v>
      </c>
      <c r="AD33" s="24" t="n">
        <f aca="false">$O$3</f>
        <v>16</v>
      </c>
      <c r="AE33" s="36" t="n">
        <f aca="false">Y33</f>
        <v>0.0197685185185185</v>
      </c>
      <c r="AF33" s="24" t="n">
        <f aca="false">$Q$3</f>
        <v>4096</v>
      </c>
      <c r="AG33" s="35"/>
      <c r="AH33" s="24" t="n">
        <f aca="false">$N$3</f>
        <v>1</v>
      </c>
      <c r="AI33" s="24" t="n">
        <f aca="false">$O$3</f>
        <v>16</v>
      </c>
      <c r="AJ33" s="24" t="n">
        <f aca="false">$P$3</f>
        <v>256</v>
      </c>
      <c r="AK33" s="36" t="n">
        <f aca="false">AE33</f>
        <v>0.0197685185185185</v>
      </c>
    </row>
    <row r="34" customFormat="false" ht="14.65" hidden="false" customHeight="false" outlineLevel="0" collapsed="false">
      <c r="A34" s="47" t="n">
        <v>59</v>
      </c>
      <c r="B34" s="13" t="n">
        <v>0.0204398148148148</v>
      </c>
      <c r="C34" s="13" t="n">
        <v>0.0518287037037037</v>
      </c>
      <c r="D34" s="13" t="n">
        <v>0.106180555555556</v>
      </c>
      <c r="E34" s="13" t="n">
        <v>0.224270833333333</v>
      </c>
      <c r="F34" s="39" t="n">
        <f aca="true">INDIRECT(G34)</f>
        <v>0.106848575608669</v>
      </c>
      <c r="G34" s="40" t="str">
        <f aca="false">ADDRESS(H34,10)</f>
        <v>$J$194</v>
      </c>
      <c r="H34" s="40" t="n">
        <v>194</v>
      </c>
      <c r="I34" s="35" t="str">
        <f aca="false">ADDRESS(I32,3,1)</f>
        <v>$C$7</v>
      </c>
      <c r="J34" s="36" t="n">
        <f aca="true">INDIRECT(I34)</f>
        <v>0.0500810185185185</v>
      </c>
      <c r="K34" s="34" t="n">
        <f aca="false">MDETERM(X33:AA36)</f>
        <v>107025884.381987</v>
      </c>
      <c r="L34" s="34" t="n">
        <f aca="false">K34/K32</f>
        <v>0.00122912035307217</v>
      </c>
      <c r="M34" s="36" t="n">
        <f aca="false">J34</f>
        <v>0.0500810185185185</v>
      </c>
      <c r="N34" s="24" t="n">
        <f aca="false">$N$4</f>
        <v>1</v>
      </c>
      <c r="O34" s="24" t="n">
        <f aca="false">$O$4</f>
        <v>40</v>
      </c>
      <c r="P34" s="24" t="n">
        <f aca="false">$P$4</f>
        <v>1600</v>
      </c>
      <c r="Q34" s="24" t="n">
        <f aca="false">$Q$4</f>
        <v>64000</v>
      </c>
      <c r="R34" s="24"/>
      <c r="S34" s="43" t="n">
        <f aca="false">M34</f>
        <v>0.0500810185185185</v>
      </c>
      <c r="T34" s="24" t="n">
        <f aca="false">$O$4</f>
        <v>40</v>
      </c>
      <c r="U34" s="24" t="n">
        <f aca="false">$P$4</f>
        <v>1600</v>
      </c>
      <c r="V34" s="24" t="n">
        <f aca="false">$Q$4</f>
        <v>64000</v>
      </c>
      <c r="W34" s="35"/>
      <c r="X34" s="24" t="n">
        <f aca="false">$N$4</f>
        <v>1</v>
      </c>
      <c r="Y34" s="36" t="n">
        <f aca="false">S34</f>
        <v>0.0500810185185185</v>
      </c>
      <c r="Z34" s="24" t="n">
        <f aca="false">$P$4</f>
        <v>1600</v>
      </c>
      <c r="AA34" s="24" t="n">
        <f aca="false">$Q$4</f>
        <v>64000</v>
      </c>
      <c r="AB34" s="35"/>
      <c r="AC34" s="24" t="n">
        <f aca="false">$N$4</f>
        <v>1</v>
      </c>
      <c r="AD34" s="24" t="n">
        <f aca="false">$O$4</f>
        <v>40</v>
      </c>
      <c r="AE34" s="36" t="n">
        <f aca="false">Y34</f>
        <v>0.0500810185185185</v>
      </c>
      <c r="AF34" s="24" t="n">
        <f aca="false">$Q$4</f>
        <v>64000</v>
      </c>
      <c r="AG34" s="35"/>
      <c r="AH34" s="24" t="n">
        <f aca="false">$N$4</f>
        <v>1</v>
      </c>
      <c r="AI34" s="24" t="n">
        <f aca="false">$O$4</f>
        <v>40</v>
      </c>
      <c r="AJ34" s="24" t="n">
        <f aca="false">$P$4</f>
        <v>1600</v>
      </c>
      <c r="AK34" s="36" t="n">
        <f aca="false">AE34</f>
        <v>0.0500810185185185</v>
      </c>
    </row>
    <row r="35" customFormat="false" ht="14.65" hidden="false" customHeight="false" outlineLevel="0" collapsed="false">
      <c r="A35" s="47" t="n">
        <v>60</v>
      </c>
      <c r="B35" s="13" t="n">
        <v>0.0205439814814815</v>
      </c>
      <c r="C35" s="13" t="n">
        <v>0.0521064814814815</v>
      </c>
      <c r="D35" s="13" t="n">
        <v>0.106782407407407</v>
      </c>
      <c r="E35" s="13" t="n">
        <v>0.225659722222222</v>
      </c>
      <c r="F35" s="39" t="n">
        <f aca="true">INDIRECT(G35)</f>
        <v>0.107454578950914</v>
      </c>
      <c r="G35" s="40" t="str">
        <f aca="false">ADDRESS(H35,10)</f>
        <v>$J$200</v>
      </c>
      <c r="H35" s="40" t="n">
        <v>200</v>
      </c>
      <c r="I35" s="35" t="str">
        <f aca="false">ADDRESS(I32,4,1)</f>
        <v>$D$7</v>
      </c>
      <c r="J35" s="36" t="n">
        <f aca="true">INDIRECT(I35)</f>
        <v>0.10224537037037</v>
      </c>
      <c r="K35" s="34" t="n">
        <f aca="false">MDETERM(AC33:AF36)</f>
        <v>51157.2634216667</v>
      </c>
      <c r="L35" s="34" t="n">
        <f aca="false">K35/K32</f>
        <v>5.87506789055115E-007</v>
      </c>
      <c r="M35" s="36" t="n">
        <f aca="false">J35</f>
        <v>0.10224537037037</v>
      </c>
      <c r="N35" s="24" t="n">
        <f aca="false">$N$5</f>
        <v>1</v>
      </c>
      <c r="O35" s="24" t="n">
        <f aca="false">$O$5</f>
        <v>80</v>
      </c>
      <c r="P35" s="24" t="n">
        <f aca="false">$P$5</f>
        <v>6400</v>
      </c>
      <c r="Q35" s="24" t="n">
        <f aca="false">$Q$5</f>
        <v>512000</v>
      </c>
      <c r="R35" s="24"/>
      <c r="S35" s="43" t="n">
        <f aca="false">M35</f>
        <v>0.10224537037037</v>
      </c>
      <c r="T35" s="24" t="n">
        <f aca="false">$O$5</f>
        <v>80</v>
      </c>
      <c r="U35" s="24" t="n">
        <f aca="false">$P$5</f>
        <v>6400</v>
      </c>
      <c r="V35" s="24" t="n">
        <f aca="false">$Q$5</f>
        <v>512000</v>
      </c>
      <c r="W35" s="35"/>
      <c r="X35" s="24" t="n">
        <f aca="false">$N$5</f>
        <v>1</v>
      </c>
      <c r="Y35" s="36" t="n">
        <f aca="false">S35</f>
        <v>0.10224537037037</v>
      </c>
      <c r="Z35" s="24" t="n">
        <f aca="false">$P$5</f>
        <v>6400</v>
      </c>
      <c r="AA35" s="24" t="n">
        <f aca="false">$Q$5</f>
        <v>512000</v>
      </c>
      <c r="AB35" s="35"/>
      <c r="AC35" s="24" t="n">
        <f aca="false">$N$5</f>
        <v>1</v>
      </c>
      <c r="AD35" s="24" t="n">
        <f aca="false">$O$5</f>
        <v>80</v>
      </c>
      <c r="AE35" s="36" t="n">
        <f aca="false">Y35</f>
        <v>0.10224537037037</v>
      </c>
      <c r="AF35" s="24" t="n">
        <f aca="false">$Q$5</f>
        <v>512000</v>
      </c>
      <c r="AG35" s="35"/>
      <c r="AH35" s="24" t="n">
        <f aca="false">$N$5</f>
        <v>1</v>
      </c>
      <c r="AI35" s="24" t="n">
        <f aca="false">$O$5</f>
        <v>80</v>
      </c>
      <c r="AJ35" s="24" t="n">
        <f aca="false">$P$5</f>
        <v>6400</v>
      </c>
      <c r="AK35" s="36" t="n">
        <f aca="false">AE35</f>
        <v>0.10224537037037</v>
      </c>
    </row>
    <row r="36" customFormat="false" ht="14.65" hidden="false" customHeight="false" outlineLevel="0" collapsed="false">
      <c r="A36" s="47" t="n">
        <v>61</v>
      </c>
      <c r="B36" s="13" t="n">
        <v>0.0206712962962963</v>
      </c>
      <c r="C36" s="13" t="n">
        <v>0.0524189814814815</v>
      </c>
      <c r="D36" s="13" t="n">
        <v>0.10744212962963</v>
      </c>
      <c r="E36" s="13" t="n">
        <v>0.227199074074074</v>
      </c>
      <c r="F36" s="39" t="n">
        <f aca="true">INDIRECT(G36)</f>
        <v>0.108118787159708</v>
      </c>
      <c r="G36" s="40" t="str">
        <f aca="false">ADDRESS(H36,10)</f>
        <v>$J$206</v>
      </c>
      <c r="H36" s="40" t="n">
        <v>206</v>
      </c>
      <c r="I36" s="35" t="str">
        <f aca="false">ADDRESS(I32,5,1)</f>
        <v>$E$7</v>
      </c>
      <c r="J36" s="36" t="n">
        <f aca="true">INDIRECT(I36)</f>
        <v>0.214594907407407</v>
      </c>
      <c r="K36" s="34" t="n">
        <f aca="false">MDETERM(AH33:AK36)</f>
        <v>34.8893833333331</v>
      </c>
      <c r="L36" s="34" t="n">
        <f aca="false">K36/K32</f>
        <v>4.00681119420437E-010</v>
      </c>
      <c r="M36" s="36" t="n">
        <f aca="false">J36</f>
        <v>0.214594907407407</v>
      </c>
      <c r="N36" s="24" t="n">
        <f aca="false">$N$6</f>
        <v>1</v>
      </c>
      <c r="O36" s="44" t="n">
        <f aca="false">$O$6</f>
        <v>160.9</v>
      </c>
      <c r="P36" s="24" t="n">
        <f aca="false">$P$6</f>
        <v>25888.81</v>
      </c>
      <c r="Q36" s="24" t="n">
        <f aca="false">$Q$6</f>
        <v>4165509.529</v>
      </c>
      <c r="R36" s="24"/>
      <c r="S36" s="43" t="n">
        <f aca="false">M36</f>
        <v>0.214594907407407</v>
      </c>
      <c r="T36" s="44" t="n">
        <f aca="false">$O$6</f>
        <v>160.9</v>
      </c>
      <c r="U36" s="24" t="n">
        <f aca="false">$P$6</f>
        <v>25888.81</v>
      </c>
      <c r="V36" s="24" t="n">
        <f aca="false">$Q$6</f>
        <v>4165509.529</v>
      </c>
      <c r="W36" s="35"/>
      <c r="X36" s="24" t="n">
        <f aca="false">$N$6</f>
        <v>1</v>
      </c>
      <c r="Y36" s="36" t="n">
        <f aca="false">S36</f>
        <v>0.214594907407407</v>
      </c>
      <c r="Z36" s="24" t="n">
        <f aca="false">$P$6</f>
        <v>25888.81</v>
      </c>
      <c r="AA36" s="24" t="n">
        <f aca="false">$Q$6</f>
        <v>4165509.529</v>
      </c>
      <c r="AB36" s="35"/>
      <c r="AC36" s="24" t="n">
        <f aca="false">$N$6</f>
        <v>1</v>
      </c>
      <c r="AD36" s="44" t="n">
        <f aca="false">$O$6</f>
        <v>160.9</v>
      </c>
      <c r="AE36" s="36" t="n">
        <f aca="false">Y36</f>
        <v>0.214594907407407</v>
      </c>
      <c r="AF36" s="24" t="n">
        <f aca="false">$Q$6</f>
        <v>4165509.529</v>
      </c>
      <c r="AG36" s="35"/>
      <c r="AH36" s="24" t="n">
        <f aca="false">$N$6</f>
        <v>1</v>
      </c>
      <c r="AI36" s="44" t="n">
        <f aca="false">$O$6</f>
        <v>160.9</v>
      </c>
      <c r="AJ36" s="24" t="n">
        <f aca="false">$P$6</f>
        <v>25888.81</v>
      </c>
      <c r="AK36" s="36" t="n">
        <f aca="false">AE36</f>
        <v>0.214594907407407</v>
      </c>
    </row>
    <row r="37" customFormat="false" ht="14.65" hidden="false" customHeight="false" outlineLevel="0" collapsed="false">
      <c r="A37" s="47" t="n">
        <v>62</v>
      </c>
      <c r="B37" s="13" t="n">
        <v>0.0207986111111111</v>
      </c>
      <c r="C37" s="13" t="n">
        <v>0.0527662037037037</v>
      </c>
      <c r="D37" s="13" t="n">
        <v>0.108171296296296</v>
      </c>
      <c r="E37" s="13" t="n">
        <v>0.228900462962963</v>
      </c>
      <c r="F37" s="39" t="n">
        <f aca="true">INDIRECT(G37)</f>
        <v>0.10885277874144</v>
      </c>
      <c r="G37" s="40" t="str">
        <f aca="false">ADDRESS(H37,10)</f>
        <v>$J$212</v>
      </c>
      <c r="H37" s="40" t="n">
        <v>212</v>
      </c>
      <c r="I37" s="35"/>
      <c r="J37" s="36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</row>
    <row r="38" customFormat="false" ht="14.65" hidden="false" customHeight="false" outlineLevel="0" collapsed="false">
      <c r="A38" s="47" t="n">
        <v>63</v>
      </c>
      <c r="B38" s="13" t="n">
        <v>0.0209490740740741</v>
      </c>
      <c r="C38" s="13" t="n">
        <v>0.0531365740740741</v>
      </c>
      <c r="D38" s="13" t="n">
        <v>0.108981481481481</v>
      </c>
      <c r="E38" s="13" t="n">
        <v>0.230775462962963</v>
      </c>
      <c r="F38" s="39" t="n">
        <f aca="true">INDIRECT(G38)</f>
        <v>0.109668705449127</v>
      </c>
      <c r="G38" s="40" t="str">
        <f aca="false">ADDRESS(H38,10)</f>
        <v>$J$218</v>
      </c>
      <c r="H38" s="40" t="n">
        <v>218</v>
      </c>
      <c r="I38" s="34" t="n">
        <f aca="false">I32+1</f>
        <v>8</v>
      </c>
      <c r="J38" s="41" t="n">
        <f aca="false">L39+$F$1*L40+L41*$F$1*$F$1+L42*$F$1*$F$1*$F$1</f>
        <v>0.10288431890038</v>
      </c>
      <c r="K38" s="34" t="n">
        <f aca="false">MDETERM(N39:Q42)</f>
        <v>87075186831.3602</v>
      </c>
      <c r="L38" s="35"/>
      <c r="M38" s="35"/>
      <c r="N38" s="24" t="s">
        <v>6</v>
      </c>
      <c r="O38" s="24" t="s">
        <v>7</v>
      </c>
      <c r="P38" s="24" t="s">
        <v>8</v>
      </c>
      <c r="Q38" s="24" t="s">
        <v>9</v>
      </c>
      <c r="R38" s="2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</row>
    <row r="39" customFormat="false" ht="14.65" hidden="false" customHeight="false" outlineLevel="0" collapsed="false">
      <c r="A39" s="47" t="n">
        <v>64</v>
      </c>
      <c r="B39" s="13" t="n">
        <v>0.021099537037037</v>
      </c>
      <c r="C39" s="13" t="n">
        <v>0.0535532407407407</v>
      </c>
      <c r="D39" s="13" t="n">
        <v>0.109884259259259</v>
      </c>
      <c r="E39" s="13" t="n">
        <v>0.232847222222222</v>
      </c>
      <c r="F39" s="39" t="n">
        <f aca="true">INDIRECT(G39)</f>
        <v>0.110577659601155</v>
      </c>
      <c r="G39" s="40" t="str">
        <f aca="false">ADDRESS(H39,10)</f>
        <v>$J$224</v>
      </c>
      <c r="H39" s="40" t="n">
        <v>224</v>
      </c>
      <c r="I39" s="35" t="str">
        <f aca="false">ADDRESS(I38,2,1)</f>
        <v>$B$8</v>
      </c>
      <c r="J39" s="36" t="n">
        <f aca="true">INDIRECT(I39)</f>
        <v>0.0197685185185185</v>
      </c>
      <c r="K39" s="34" t="n">
        <f aca="false">MDETERM(S39:V42)</f>
        <v>-4305873.08266633</v>
      </c>
      <c r="L39" s="34" t="n">
        <f aca="false">K39/K38</f>
        <v>-4.94500584995077E-005</v>
      </c>
      <c r="M39" s="36" t="n">
        <f aca="false">J39</f>
        <v>0.0197685185185185</v>
      </c>
      <c r="N39" s="24" t="n">
        <f aca="false">$N$3</f>
        <v>1</v>
      </c>
      <c r="O39" s="24" t="n">
        <f aca="false">$O$3</f>
        <v>16</v>
      </c>
      <c r="P39" s="24" t="n">
        <f aca="false">$P$3</f>
        <v>256</v>
      </c>
      <c r="Q39" s="24" t="n">
        <f aca="false">$Q$3</f>
        <v>4096</v>
      </c>
      <c r="R39" s="24"/>
      <c r="S39" s="43" t="n">
        <f aca="false">M39</f>
        <v>0.0197685185185185</v>
      </c>
      <c r="T39" s="24" t="n">
        <f aca="false">$O$3</f>
        <v>16</v>
      </c>
      <c r="U39" s="24" t="n">
        <f aca="false">$P$3</f>
        <v>256</v>
      </c>
      <c r="V39" s="24" t="n">
        <f aca="false">$Q$3</f>
        <v>4096</v>
      </c>
      <c r="W39" s="35"/>
      <c r="X39" s="24" t="n">
        <f aca="false">$N$3</f>
        <v>1</v>
      </c>
      <c r="Y39" s="36" t="n">
        <f aca="false">S39</f>
        <v>0.0197685185185185</v>
      </c>
      <c r="Z39" s="24" t="n">
        <f aca="false">$P$3</f>
        <v>256</v>
      </c>
      <c r="AA39" s="24" t="n">
        <f aca="false">$Q$3</f>
        <v>4096</v>
      </c>
      <c r="AB39" s="35"/>
      <c r="AC39" s="24" t="n">
        <f aca="false">$N$3</f>
        <v>1</v>
      </c>
      <c r="AD39" s="24" t="n">
        <f aca="false">$O$3</f>
        <v>16</v>
      </c>
      <c r="AE39" s="36" t="n">
        <f aca="false">Y39</f>
        <v>0.0197685185185185</v>
      </c>
      <c r="AF39" s="24" t="n">
        <f aca="false">$Q$3</f>
        <v>4096</v>
      </c>
      <c r="AG39" s="35"/>
      <c r="AH39" s="24" t="n">
        <f aca="false">$N$3</f>
        <v>1</v>
      </c>
      <c r="AI39" s="24" t="n">
        <f aca="false">$O$3</f>
        <v>16</v>
      </c>
      <c r="AJ39" s="24" t="n">
        <f aca="false">$P$3</f>
        <v>256</v>
      </c>
      <c r="AK39" s="36" t="n">
        <f aca="false">AE39</f>
        <v>0.0197685185185185</v>
      </c>
    </row>
    <row r="40" customFormat="false" ht="14.65" hidden="false" customHeight="false" outlineLevel="0" collapsed="false">
      <c r="A40" s="47" t="n">
        <v>65</v>
      </c>
      <c r="B40" s="13" t="n">
        <v>0.0212847222222222</v>
      </c>
      <c r="C40" s="13" t="n">
        <v>0.0540162037037037</v>
      </c>
      <c r="D40" s="13" t="n">
        <v>0.110868055555556</v>
      </c>
      <c r="E40" s="13" t="n">
        <v>0.235127314814815</v>
      </c>
      <c r="F40" s="39" t="n">
        <f aca="true">INDIRECT(G40)</f>
        <v>0.111568164413813</v>
      </c>
      <c r="G40" s="40" t="str">
        <f aca="false">ADDRESS(H40,10)</f>
        <v>$J$230</v>
      </c>
      <c r="H40" s="40" t="n">
        <v>230</v>
      </c>
      <c r="I40" s="35" t="str">
        <f aca="false">ADDRESS(I38,3,1)</f>
        <v>$C$8</v>
      </c>
      <c r="J40" s="36" t="n">
        <f aca="true">INDIRECT(I40)</f>
        <v>0.0500810185185185</v>
      </c>
      <c r="K40" s="34" t="n">
        <f aca="false">MDETERM(X39:AA42)</f>
        <v>107025884.381987</v>
      </c>
      <c r="L40" s="34" t="n">
        <f aca="false">K40/K38</f>
        <v>0.00122912035307217</v>
      </c>
      <c r="M40" s="36" t="n">
        <f aca="false">J40</f>
        <v>0.0500810185185185</v>
      </c>
      <c r="N40" s="24" t="n">
        <f aca="false">$N$4</f>
        <v>1</v>
      </c>
      <c r="O40" s="24" t="n">
        <f aca="false">$O$4</f>
        <v>40</v>
      </c>
      <c r="P40" s="24" t="n">
        <f aca="false">$P$4</f>
        <v>1600</v>
      </c>
      <c r="Q40" s="24" t="n">
        <f aca="false">$Q$4</f>
        <v>64000</v>
      </c>
      <c r="R40" s="24"/>
      <c r="S40" s="43" t="n">
        <f aca="false">M40</f>
        <v>0.0500810185185185</v>
      </c>
      <c r="T40" s="24" t="n">
        <f aca="false">$O$4</f>
        <v>40</v>
      </c>
      <c r="U40" s="24" t="n">
        <f aca="false">$P$4</f>
        <v>1600</v>
      </c>
      <c r="V40" s="24" t="n">
        <f aca="false">$Q$4</f>
        <v>64000</v>
      </c>
      <c r="W40" s="35"/>
      <c r="X40" s="24" t="n">
        <f aca="false">$N$4</f>
        <v>1</v>
      </c>
      <c r="Y40" s="36" t="n">
        <f aca="false">S40</f>
        <v>0.0500810185185185</v>
      </c>
      <c r="Z40" s="24" t="n">
        <f aca="false">$P$4</f>
        <v>1600</v>
      </c>
      <c r="AA40" s="24" t="n">
        <f aca="false">$Q$4</f>
        <v>64000</v>
      </c>
      <c r="AB40" s="35"/>
      <c r="AC40" s="24" t="n">
        <f aca="false">$N$4</f>
        <v>1</v>
      </c>
      <c r="AD40" s="24" t="n">
        <f aca="false">$O$4</f>
        <v>40</v>
      </c>
      <c r="AE40" s="36" t="n">
        <f aca="false">Y40</f>
        <v>0.0500810185185185</v>
      </c>
      <c r="AF40" s="24" t="n">
        <f aca="false">$Q$4</f>
        <v>64000</v>
      </c>
      <c r="AG40" s="35"/>
      <c r="AH40" s="24" t="n">
        <f aca="false">$N$4</f>
        <v>1</v>
      </c>
      <c r="AI40" s="24" t="n">
        <f aca="false">$O$4</f>
        <v>40</v>
      </c>
      <c r="AJ40" s="24" t="n">
        <f aca="false">$P$4</f>
        <v>1600</v>
      </c>
      <c r="AK40" s="36" t="n">
        <f aca="false">AE40</f>
        <v>0.0500810185185185</v>
      </c>
    </row>
    <row r="41" customFormat="false" ht="14.65" hidden="false" customHeight="false" outlineLevel="0" collapsed="false">
      <c r="A41" s="47" t="n">
        <v>66</v>
      </c>
      <c r="B41" s="13" t="n">
        <v>0.0214814814814815</v>
      </c>
      <c r="C41" s="13" t="n">
        <v>0.054525462962963</v>
      </c>
      <c r="D41" s="13" t="n">
        <v>0.111956018518519</v>
      </c>
      <c r="E41" s="13" t="n">
        <v>0.237615740740741</v>
      </c>
      <c r="F41" s="39" t="n">
        <f aca="true">INDIRECT(G41)</f>
        <v>0.112663518954762</v>
      </c>
      <c r="G41" s="40" t="str">
        <f aca="false">ADDRESS(H41,10)</f>
        <v>$J$236</v>
      </c>
      <c r="H41" s="40" t="n">
        <v>236</v>
      </c>
      <c r="I41" s="35" t="str">
        <f aca="false">ADDRESS(I38,4,1)</f>
        <v>$D$8</v>
      </c>
      <c r="J41" s="36" t="n">
        <f aca="true">INDIRECT(I41)</f>
        <v>0.10224537037037</v>
      </c>
      <c r="K41" s="34" t="n">
        <f aca="false">MDETERM(AC39:AF42)</f>
        <v>51157.2634216667</v>
      </c>
      <c r="L41" s="34" t="n">
        <f aca="false">K41/K38</f>
        <v>5.87506789055115E-007</v>
      </c>
      <c r="M41" s="36" t="n">
        <f aca="false">J41</f>
        <v>0.10224537037037</v>
      </c>
      <c r="N41" s="24" t="n">
        <f aca="false">$N$5</f>
        <v>1</v>
      </c>
      <c r="O41" s="24" t="n">
        <f aca="false">$O$5</f>
        <v>80</v>
      </c>
      <c r="P41" s="24" t="n">
        <f aca="false">$P$5</f>
        <v>6400</v>
      </c>
      <c r="Q41" s="24" t="n">
        <f aca="false">$Q$5</f>
        <v>512000</v>
      </c>
      <c r="R41" s="24"/>
      <c r="S41" s="43" t="n">
        <f aca="false">M41</f>
        <v>0.10224537037037</v>
      </c>
      <c r="T41" s="24" t="n">
        <f aca="false">$O$5</f>
        <v>80</v>
      </c>
      <c r="U41" s="24" t="n">
        <f aca="false">$P$5</f>
        <v>6400</v>
      </c>
      <c r="V41" s="24" t="n">
        <f aca="false">$Q$5</f>
        <v>512000</v>
      </c>
      <c r="W41" s="35"/>
      <c r="X41" s="24" t="n">
        <f aca="false">$N$5</f>
        <v>1</v>
      </c>
      <c r="Y41" s="36" t="n">
        <f aca="false">S41</f>
        <v>0.10224537037037</v>
      </c>
      <c r="Z41" s="24" t="n">
        <f aca="false">$P$5</f>
        <v>6400</v>
      </c>
      <c r="AA41" s="24" t="n">
        <f aca="false">$Q$5</f>
        <v>512000</v>
      </c>
      <c r="AB41" s="35"/>
      <c r="AC41" s="24" t="n">
        <f aca="false">$N$5</f>
        <v>1</v>
      </c>
      <c r="AD41" s="24" t="n">
        <f aca="false">$O$5</f>
        <v>80</v>
      </c>
      <c r="AE41" s="36" t="n">
        <f aca="false">Y41</f>
        <v>0.10224537037037</v>
      </c>
      <c r="AF41" s="24" t="n">
        <f aca="false">$Q$5</f>
        <v>512000</v>
      </c>
      <c r="AG41" s="35"/>
      <c r="AH41" s="24" t="n">
        <f aca="false">$N$5</f>
        <v>1</v>
      </c>
      <c r="AI41" s="24" t="n">
        <f aca="false">$O$5</f>
        <v>80</v>
      </c>
      <c r="AJ41" s="24" t="n">
        <f aca="false">$P$5</f>
        <v>6400</v>
      </c>
      <c r="AK41" s="36" t="n">
        <f aca="false">AE41</f>
        <v>0.10224537037037</v>
      </c>
    </row>
    <row r="42" customFormat="false" ht="14.65" hidden="false" customHeight="false" outlineLevel="0" collapsed="false">
      <c r="A42" s="47" t="n">
        <v>67</v>
      </c>
      <c r="B42" s="13" t="n">
        <v>0.0216898148148148</v>
      </c>
      <c r="C42" s="13" t="n">
        <v>0.0550925925925926</v>
      </c>
      <c r="D42" s="13" t="n">
        <v>0.113148148148148</v>
      </c>
      <c r="E42" s="13" t="n">
        <v>0.240358796296296</v>
      </c>
      <c r="F42" s="39" t="n">
        <f aca="true">INDIRECT(G42)</f>
        <v>0.113863515941116</v>
      </c>
      <c r="G42" s="40" t="str">
        <f aca="false">ADDRESS(H42,10)</f>
        <v>$J$242</v>
      </c>
      <c r="H42" s="40" t="n">
        <v>242</v>
      </c>
      <c r="I42" s="35" t="str">
        <f aca="false">ADDRESS(I38,5,1)</f>
        <v>$E$8</v>
      </c>
      <c r="J42" s="36" t="n">
        <f aca="true">INDIRECT(I42)</f>
        <v>0.214594907407407</v>
      </c>
      <c r="K42" s="34" t="n">
        <f aca="false">MDETERM(AH39:AK42)</f>
        <v>34.8893833333331</v>
      </c>
      <c r="L42" s="34" t="n">
        <f aca="false">K42/K38</f>
        <v>4.00681119420437E-010</v>
      </c>
      <c r="M42" s="36" t="n">
        <f aca="false">J42</f>
        <v>0.214594907407407</v>
      </c>
      <c r="N42" s="24" t="n">
        <f aca="false">$N$6</f>
        <v>1</v>
      </c>
      <c r="O42" s="44" t="n">
        <f aca="false">$O$6</f>
        <v>160.9</v>
      </c>
      <c r="P42" s="24" t="n">
        <f aca="false">$P$6</f>
        <v>25888.81</v>
      </c>
      <c r="Q42" s="24" t="n">
        <f aca="false">$Q$6</f>
        <v>4165509.529</v>
      </c>
      <c r="R42" s="24"/>
      <c r="S42" s="43" t="n">
        <f aca="false">M42</f>
        <v>0.214594907407407</v>
      </c>
      <c r="T42" s="44" t="n">
        <f aca="false">$O$6</f>
        <v>160.9</v>
      </c>
      <c r="U42" s="24" t="n">
        <f aca="false">$P$6</f>
        <v>25888.81</v>
      </c>
      <c r="V42" s="24" t="n">
        <f aca="false">$Q$6</f>
        <v>4165509.529</v>
      </c>
      <c r="W42" s="35"/>
      <c r="X42" s="24" t="n">
        <f aca="false">$N$6</f>
        <v>1</v>
      </c>
      <c r="Y42" s="36" t="n">
        <f aca="false">S42</f>
        <v>0.214594907407407</v>
      </c>
      <c r="Z42" s="24" t="n">
        <f aca="false">$P$6</f>
        <v>25888.81</v>
      </c>
      <c r="AA42" s="24" t="n">
        <f aca="false">$Q$6</f>
        <v>4165509.529</v>
      </c>
      <c r="AB42" s="35"/>
      <c r="AC42" s="24" t="n">
        <f aca="false">$N$6</f>
        <v>1</v>
      </c>
      <c r="AD42" s="44" t="n">
        <f aca="false">$O$6</f>
        <v>160.9</v>
      </c>
      <c r="AE42" s="36" t="n">
        <f aca="false">Y42</f>
        <v>0.214594907407407</v>
      </c>
      <c r="AF42" s="24" t="n">
        <f aca="false">$Q$6</f>
        <v>4165509.529</v>
      </c>
      <c r="AG42" s="35"/>
      <c r="AH42" s="24" t="n">
        <f aca="false">$N$6</f>
        <v>1</v>
      </c>
      <c r="AI42" s="44" t="n">
        <f aca="false">$O$6</f>
        <v>160.9</v>
      </c>
      <c r="AJ42" s="24" t="n">
        <f aca="false">$P$6</f>
        <v>25888.81</v>
      </c>
      <c r="AK42" s="36" t="n">
        <f aca="false">AE42</f>
        <v>0.214594907407407</v>
      </c>
    </row>
    <row r="43" customFormat="false" ht="14.65" hidden="false" customHeight="false" outlineLevel="0" collapsed="false">
      <c r="A43" s="47" t="n">
        <v>68</v>
      </c>
      <c r="B43" s="13" t="n">
        <v>0.0219328703703704</v>
      </c>
      <c r="C43" s="13" t="n">
        <v>0.0557060185185185</v>
      </c>
      <c r="D43" s="13" t="n">
        <v>0.114456018518519</v>
      </c>
      <c r="E43" s="13" t="n">
        <v>0.243368055555556</v>
      </c>
      <c r="F43" s="39" t="n">
        <f aca="true">INDIRECT(G43)</f>
        <v>0.11518030712589</v>
      </c>
      <c r="G43" s="40" t="str">
        <f aca="false">ADDRESS(H43,10)</f>
        <v>$J$248</v>
      </c>
      <c r="H43" s="40" t="n">
        <v>248</v>
      </c>
      <c r="I43" s="35"/>
      <c r="J43" s="36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</row>
    <row r="44" customFormat="false" ht="14.65" hidden="false" customHeight="false" outlineLevel="0" collapsed="false">
      <c r="A44" s="47" t="n">
        <v>69</v>
      </c>
      <c r="B44" s="13" t="n">
        <v>0.0221875</v>
      </c>
      <c r="C44" s="13" t="n">
        <v>0.0563773148148148</v>
      </c>
      <c r="D44" s="13" t="n">
        <v>0.115891203703704</v>
      </c>
      <c r="E44" s="13" t="n">
        <v>0.246666666666667</v>
      </c>
      <c r="F44" s="39" t="n">
        <f aca="true">INDIRECT(G44)</f>
        <v>0.116625233037347</v>
      </c>
      <c r="G44" s="40" t="str">
        <f aca="false">ADDRESS(H44,10)</f>
        <v>$J$254</v>
      </c>
      <c r="H44" s="40" t="n">
        <v>254</v>
      </c>
      <c r="I44" s="34" t="n">
        <f aca="false">I38+1</f>
        <v>9</v>
      </c>
      <c r="J44" s="41" t="n">
        <f aca="false">L45+$F$1*L46+L47*$F$1*$F$1+L48*$F$1*$F$1*$F$1</f>
        <v>0.10288431890038</v>
      </c>
      <c r="K44" s="34" t="n">
        <f aca="false">MDETERM(N45:Q48)</f>
        <v>87075186831.3602</v>
      </c>
      <c r="L44" s="35"/>
      <c r="M44" s="35"/>
      <c r="N44" s="24" t="s">
        <v>6</v>
      </c>
      <c r="O44" s="24" t="s">
        <v>7</v>
      </c>
      <c r="P44" s="24" t="s">
        <v>8</v>
      </c>
      <c r="Q44" s="24" t="s">
        <v>9</v>
      </c>
      <c r="R44" s="2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</row>
    <row r="45" customFormat="false" ht="14.65" hidden="false" customHeight="false" outlineLevel="0" collapsed="false">
      <c r="A45" s="47" t="n">
        <v>70</v>
      </c>
      <c r="B45" s="13" t="n">
        <v>0.0224768518518519</v>
      </c>
      <c r="C45" s="13" t="n">
        <v>0.0571180555555556</v>
      </c>
      <c r="D45" s="13" t="n">
        <v>0.117453703703704</v>
      </c>
      <c r="E45" s="13" t="n">
        <v>0.250277777777778</v>
      </c>
      <c r="F45" s="39" t="n">
        <f aca="true">INDIRECT(G45)</f>
        <v>0.118198228447477</v>
      </c>
      <c r="G45" s="40" t="str">
        <f aca="false">ADDRESS(H45,10)</f>
        <v>$J$260</v>
      </c>
      <c r="H45" s="40" t="n">
        <v>260</v>
      </c>
      <c r="I45" s="35" t="str">
        <f aca="false">ADDRESS(I44,2,1)</f>
        <v>$B$9</v>
      </c>
      <c r="J45" s="36" t="n">
        <f aca="true">INDIRECT(I45)</f>
        <v>0.0197685185185185</v>
      </c>
      <c r="K45" s="34" t="n">
        <f aca="false">MDETERM(S45:V48)</f>
        <v>-4305873.08266633</v>
      </c>
      <c r="L45" s="34" t="n">
        <f aca="false">K45/K44</f>
        <v>-4.94500584995077E-005</v>
      </c>
      <c r="M45" s="36" t="n">
        <f aca="false">J45</f>
        <v>0.0197685185185185</v>
      </c>
      <c r="N45" s="24" t="n">
        <f aca="false">$N$3</f>
        <v>1</v>
      </c>
      <c r="O45" s="24" t="n">
        <f aca="false">$O$3</f>
        <v>16</v>
      </c>
      <c r="P45" s="24" t="n">
        <f aca="false">$P$3</f>
        <v>256</v>
      </c>
      <c r="Q45" s="24" t="n">
        <f aca="false">$Q$3</f>
        <v>4096</v>
      </c>
      <c r="R45" s="24"/>
      <c r="S45" s="43" t="n">
        <f aca="false">M45</f>
        <v>0.0197685185185185</v>
      </c>
      <c r="T45" s="24" t="n">
        <f aca="false">$O$3</f>
        <v>16</v>
      </c>
      <c r="U45" s="24" t="n">
        <f aca="false">$P$3</f>
        <v>256</v>
      </c>
      <c r="V45" s="24" t="n">
        <f aca="false">$Q$3</f>
        <v>4096</v>
      </c>
      <c r="W45" s="35"/>
      <c r="X45" s="24" t="n">
        <f aca="false">$N$3</f>
        <v>1</v>
      </c>
      <c r="Y45" s="36" t="n">
        <f aca="false">S45</f>
        <v>0.0197685185185185</v>
      </c>
      <c r="Z45" s="24" t="n">
        <f aca="false">$P$3</f>
        <v>256</v>
      </c>
      <c r="AA45" s="24" t="n">
        <f aca="false">$Q$3</f>
        <v>4096</v>
      </c>
      <c r="AB45" s="35"/>
      <c r="AC45" s="24" t="n">
        <f aca="false">$N$3</f>
        <v>1</v>
      </c>
      <c r="AD45" s="24" t="n">
        <f aca="false">$O$3</f>
        <v>16</v>
      </c>
      <c r="AE45" s="36" t="n">
        <f aca="false">Y45</f>
        <v>0.0197685185185185</v>
      </c>
      <c r="AF45" s="24" t="n">
        <f aca="false">$Q$3</f>
        <v>4096</v>
      </c>
      <c r="AG45" s="35"/>
      <c r="AH45" s="24" t="n">
        <f aca="false">$N$3</f>
        <v>1</v>
      </c>
      <c r="AI45" s="24" t="n">
        <f aca="false">$O$3</f>
        <v>16</v>
      </c>
      <c r="AJ45" s="24" t="n">
        <f aca="false">$P$3</f>
        <v>256</v>
      </c>
      <c r="AK45" s="36" t="n">
        <f aca="false">AE45</f>
        <v>0.0197685185185185</v>
      </c>
    </row>
    <row r="46" customFormat="false" ht="14.65" hidden="false" customHeight="false" outlineLevel="0" collapsed="false">
      <c r="A46" s="47" t="n">
        <v>71</v>
      </c>
      <c r="B46" s="13" t="n">
        <v>0.0226388888888889</v>
      </c>
      <c r="C46" s="13" t="n">
        <v>0.0575462962962963</v>
      </c>
      <c r="D46" s="13" t="n">
        <v>0.118414351851852</v>
      </c>
      <c r="E46" s="13" t="n">
        <v>0.252592592592593</v>
      </c>
      <c r="F46" s="39" t="n">
        <f aca="true">INDIRECT(G46)</f>
        <v>0.1191658844806</v>
      </c>
      <c r="G46" s="40" t="str">
        <f aca="false">ADDRESS(H46,10)</f>
        <v>$J$266</v>
      </c>
      <c r="H46" s="40" t="n">
        <v>266</v>
      </c>
      <c r="I46" s="35" t="str">
        <f aca="false">ADDRESS(I44,3,1)</f>
        <v>$C$9</v>
      </c>
      <c r="J46" s="36" t="n">
        <f aca="true">INDIRECT(I46)</f>
        <v>0.0500810185185185</v>
      </c>
      <c r="K46" s="34" t="n">
        <f aca="false">MDETERM(X45:AA48)</f>
        <v>107025884.381987</v>
      </c>
      <c r="L46" s="34" t="n">
        <f aca="false">K46/K44</f>
        <v>0.00122912035307217</v>
      </c>
      <c r="M46" s="36" t="n">
        <f aca="false">J46</f>
        <v>0.0500810185185185</v>
      </c>
      <c r="N46" s="24" t="n">
        <f aca="false">$N$4</f>
        <v>1</v>
      </c>
      <c r="O46" s="24" t="n">
        <f aca="false">$O$4</f>
        <v>40</v>
      </c>
      <c r="P46" s="24" t="n">
        <f aca="false">$P$4</f>
        <v>1600</v>
      </c>
      <c r="Q46" s="24" t="n">
        <f aca="false">$Q$4</f>
        <v>64000</v>
      </c>
      <c r="R46" s="24"/>
      <c r="S46" s="43" t="n">
        <f aca="false">M46</f>
        <v>0.0500810185185185</v>
      </c>
      <c r="T46" s="24" t="n">
        <f aca="false">$O$4</f>
        <v>40</v>
      </c>
      <c r="U46" s="24" t="n">
        <f aca="false">$P$4</f>
        <v>1600</v>
      </c>
      <c r="V46" s="24" t="n">
        <f aca="false">$Q$4</f>
        <v>64000</v>
      </c>
      <c r="W46" s="35"/>
      <c r="X46" s="24" t="n">
        <f aca="false">$N$4</f>
        <v>1</v>
      </c>
      <c r="Y46" s="36" t="n">
        <f aca="false">S46</f>
        <v>0.0500810185185185</v>
      </c>
      <c r="Z46" s="24" t="n">
        <f aca="false">$P$4</f>
        <v>1600</v>
      </c>
      <c r="AA46" s="24" t="n">
        <f aca="false">$Q$4</f>
        <v>64000</v>
      </c>
      <c r="AB46" s="35"/>
      <c r="AC46" s="24" t="n">
        <f aca="false">$N$4</f>
        <v>1</v>
      </c>
      <c r="AD46" s="24" t="n">
        <f aca="false">$O$4</f>
        <v>40</v>
      </c>
      <c r="AE46" s="36" t="n">
        <f aca="false">Y46</f>
        <v>0.0500810185185185</v>
      </c>
      <c r="AF46" s="24" t="n">
        <f aca="false">$Q$4</f>
        <v>64000</v>
      </c>
      <c r="AG46" s="35"/>
      <c r="AH46" s="24" t="n">
        <f aca="false">$N$4</f>
        <v>1</v>
      </c>
      <c r="AI46" s="24" t="n">
        <f aca="false">$O$4</f>
        <v>40</v>
      </c>
      <c r="AJ46" s="24" t="n">
        <f aca="false">$P$4</f>
        <v>1600</v>
      </c>
      <c r="AK46" s="36" t="n">
        <f aca="false">AE46</f>
        <v>0.0500810185185185</v>
      </c>
    </row>
    <row r="47" customFormat="false" ht="14.65" hidden="false" customHeight="false" outlineLevel="0" collapsed="false">
      <c r="A47" s="47" t="n">
        <v>72</v>
      </c>
      <c r="B47" s="13" t="n">
        <v>0.0228125</v>
      </c>
      <c r="C47" s="13" t="n">
        <v>0.0579976851851852</v>
      </c>
      <c r="D47" s="13" t="n">
        <v>0.119398148148148</v>
      </c>
      <c r="E47" s="13" t="n">
        <v>0.254976851851852</v>
      </c>
      <c r="F47" s="39" t="n">
        <f aca="true">INDIRECT(G47)</f>
        <v>0.120156648329676</v>
      </c>
      <c r="G47" s="40" t="str">
        <f aca="false">ADDRESS(H47,10)</f>
        <v>$J$272</v>
      </c>
      <c r="H47" s="40" t="n">
        <v>272</v>
      </c>
      <c r="I47" s="35" t="str">
        <f aca="false">ADDRESS(I44,4,1)</f>
        <v>$D$9</v>
      </c>
      <c r="J47" s="36" t="n">
        <f aca="true">INDIRECT(I47)</f>
        <v>0.10224537037037</v>
      </c>
      <c r="K47" s="34" t="n">
        <f aca="false">MDETERM(AC45:AF48)</f>
        <v>51157.2634216667</v>
      </c>
      <c r="L47" s="34" t="n">
        <f aca="false">K47/K44</f>
        <v>5.87506789055115E-007</v>
      </c>
      <c r="M47" s="36" t="n">
        <f aca="false">J47</f>
        <v>0.10224537037037</v>
      </c>
      <c r="N47" s="24" t="n">
        <f aca="false">$N$5</f>
        <v>1</v>
      </c>
      <c r="O47" s="24" t="n">
        <f aca="false">$O$5</f>
        <v>80</v>
      </c>
      <c r="P47" s="24" t="n">
        <f aca="false">$P$5</f>
        <v>6400</v>
      </c>
      <c r="Q47" s="24" t="n">
        <f aca="false">$Q$5</f>
        <v>512000</v>
      </c>
      <c r="R47" s="24"/>
      <c r="S47" s="43" t="n">
        <f aca="false">M47</f>
        <v>0.10224537037037</v>
      </c>
      <c r="T47" s="24" t="n">
        <f aca="false">$O$5</f>
        <v>80</v>
      </c>
      <c r="U47" s="24" t="n">
        <f aca="false">$P$5</f>
        <v>6400</v>
      </c>
      <c r="V47" s="24" t="n">
        <f aca="false">$Q$5</f>
        <v>512000</v>
      </c>
      <c r="W47" s="35"/>
      <c r="X47" s="24" t="n">
        <f aca="false">$N$5</f>
        <v>1</v>
      </c>
      <c r="Y47" s="36" t="n">
        <f aca="false">S47</f>
        <v>0.10224537037037</v>
      </c>
      <c r="Z47" s="24" t="n">
        <f aca="false">$P$5</f>
        <v>6400</v>
      </c>
      <c r="AA47" s="24" t="n">
        <f aca="false">$Q$5</f>
        <v>512000</v>
      </c>
      <c r="AB47" s="35"/>
      <c r="AC47" s="24" t="n">
        <f aca="false">$N$5</f>
        <v>1</v>
      </c>
      <c r="AD47" s="24" t="n">
        <f aca="false">$O$5</f>
        <v>80</v>
      </c>
      <c r="AE47" s="36" t="n">
        <f aca="false">Y47</f>
        <v>0.10224537037037</v>
      </c>
      <c r="AF47" s="24" t="n">
        <f aca="false">$Q$5</f>
        <v>512000</v>
      </c>
      <c r="AG47" s="35"/>
      <c r="AH47" s="24" t="n">
        <f aca="false">$N$5</f>
        <v>1</v>
      </c>
      <c r="AI47" s="24" t="n">
        <f aca="false">$O$5</f>
        <v>80</v>
      </c>
      <c r="AJ47" s="24" t="n">
        <f aca="false">$P$5</f>
        <v>6400</v>
      </c>
      <c r="AK47" s="36" t="n">
        <f aca="false">AE47</f>
        <v>0.10224537037037</v>
      </c>
    </row>
    <row r="48" customFormat="false" ht="14.65" hidden="false" customHeight="false" outlineLevel="0" collapsed="false">
      <c r="A48" s="47" t="n">
        <v>73</v>
      </c>
      <c r="B48" s="13" t="n">
        <v>0.0229861111111111</v>
      </c>
      <c r="C48" s="13" t="n">
        <v>0.0584722222222222</v>
      </c>
      <c r="D48" s="13" t="n">
        <v>0.120416666666667</v>
      </c>
      <c r="E48" s="13" t="n">
        <v>0.257476851851852</v>
      </c>
      <c r="F48" s="39" t="n">
        <f aca="true">INDIRECT(G48)</f>
        <v>0.121182210455528</v>
      </c>
      <c r="G48" s="40" t="str">
        <f aca="false">ADDRESS(H48,10)</f>
        <v>$J$278</v>
      </c>
      <c r="H48" s="40" t="n">
        <v>278</v>
      </c>
      <c r="I48" s="35" t="str">
        <f aca="false">ADDRESS(I44,5,1)</f>
        <v>$E$9</v>
      </c>
      <c r="J48" s="36" t="n">
        <f aca="true">INDIRECT(I48)</f>
        <v>0.214594907407407</v>
      </c>
      <c r="K48" s="34" t="n">
        <f aca="false">MDETERM(AH45:AK48)</f>
        <v>34.8893833333331</v>
      </c>
      <c r="L48" s="34" t="n">
        <f aca="false">K48/K44</f>
        <v>4.00681119420437E-010</v>
      </c>
      <c r="M48" s="36" t="n">
        <f aca="false">J48</f>
        <v>0.214594907407407</v>
      </c>
      <c r="N48" s="24" t="n">
        <f aca="false">$N$6</f>
        <v>1</v>
      </c>
      <c r="O48" s="44" t="n">
        <f aca="false">$O$6</f>
        <v>160.9</v>
      </c>
      <c r="P48" s="24" t="n">
        <f aca="false">$P$6</f>
        <v>25888.81</v>
      </c>
      <c r="Q48" s="24" t="n">
        <f aca="false">$Q$6</f>
        <v>4165509.529</v>
      </c>
      <c r="R48" s="24"/>
      <c r="S48" s="43" t="n">
        <f aca="false">M48</f>
        <v>0.214594907407407</v>
      </c>
      <c r="T48" s="44" t="n">
        <f aca="false">$O$6</f>
        <v>160.9</v>
      </c>
      <c r="U48" s="24" t="n">
        <f aca="false">$P$6</f>
        <v>25888.81</v>
      </c>
      <c r="V48" s="24" t="n">
        <f aca="false">$Q$6</f>
        <v>4165509.529</v>
      </c>
      <c r="W48" s="35"/>
      <c r="X48" s="24" t="n">
        <f aca="false">$N$6</f>
        <v>1</v>
      </c>
      <c r="Y48" s="36" t="n">
        <f aca="false">S48</f>
        <v>0.214594907407407</v>
      </c>
      <c r="Z48" s="24" t="n">
        <f aca="false">$P$6</f>
        <v>25888.81</v>
      </c>
      <c r="AA48" s="24" t="n">
        <f aca="false">$Q$6</f>
        <v>4165509.529</v>
      </c>
      <c r="AB48" s="35"/>
      <c r="AC48" s="24" t="n">
        <f aca="false">$N$6</f>
        <v>1</v>
      </c>
      <c r="AD48" s="44" t="n">
        <f aca="false">$O$6</f>
        <v>160.9</v>
      </c>
      <c r="AE48" s="36" t="n">
        <f aca="false">Y48</f>
        <v>0.214594907407407</v>
      </c>
      <c r="AF48" s="24" t="n">
        <f aca="false">$Q$6</f>
        <v>4165509.529</v>
      </c>
      <c r="AG48" s="35"/>
      <c r="AH48" s="24" t="n">
        <f aca="false">$N$6</f>
        <v>1</v>
      </c>
      <c r="AI48" s="44" t="n">
        <f aca="false">$O$6</f>
        <v>160.9</v>
      </c>
      <c r="AJ48" s="24" t="n">
        <f aca="false">$P$6</f>
        <v>25888.81</v>
      </c>
      <c r="AK48" s="36" t="n">
        <f aca="false">AE48</f>
        <v>0.214594907407407</v>
      </c>
    </row>
    <row r="49" customFormat="false" ht="14.65" hidden="false" customHeight="false" outlineLevel="0" collapsed="false">
      <c r="A49" s="47" t="n">
        <v>74</v>
      </c>
      <c r="B49" s="13" t="n">
        <v>0.0231712962962963</v>
      </c>
      <c r="C49" s="13" t="n">
        <v>0.0589467592592593</v>
      </c>
      <c r="D49" s="13" t="n">
        <v>0.121493055555556</v>
      </c>
      <c r="E49" s="13" t="n">
        <v>0.260104166666667</v>
      </c>
      <c r="F49" s="39" t="n">
        <f aca="true">INDIRECT(G49)</f>
        <v>0.122266620354875</v>
      </c>
      <c r="G49" s="40" t="str">
        <f aca="false">ADDRESS(H49,10)</f>
        <v>$J$284</v>
      </c>
      <c r="H49" s="40" t="n">
        <v>284</v>
      </c>
      <c r="I49" s="35"/>
      <c r="J49" s="36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</row>
    <row r="50" customFormat="false" ht="14.65" hidden="false" customHeight="false" outlineLevel="0" collapsed="false">
      <c r="A50" s="47" t="n">
        <v>75</v>
      </c>
      <c r="B50" s="13" t="n">
        <v>0.0233680555555556</v>
      </c>
      <c r="C50" s="13" t="n">
        <v>0.0594560185185185</v>
      </c>
      <c r="D50" s="13" t="n">
        <v>0.122604166666667</v>
      </c>
      <c r="E50" s="13" t="n">
        <v>0.262847222222222</v>
      </c>
      <c r="F50" s="39" t="n">
        <f aca="true">INDIRECT(G50)</f>
        <v>0.123385661580306</v>
      </c>
      <c r="G50" s="40" t="str">
        <f aca="false">ADDRESS(H50,10)</f>
        <v>$J$290</v>
      </c>
      <c r="H50" s="40" t="n">
        <v>290</v>
      </c>
      <c r="I50" s="34" t="n">
        <f aca="false">I44+1</f>
        <v>10</v>
      </c>
      <c r="J50" s="41" t="n">
        <f aca="false">L51+$F$1*L52+L53*$F$1*$F$1+L54*$F$1*$F$1*$F$1</f>
        <v>0.10288431890038</v>
      </c>
      <c r="K50" s="34" t="n">
        <f aca="false">MDETERM(N51:Q54)</f>
        <v>87075186831.3602</v>
      </c>
      <c r="L50" s="35"/>
      <c r="M50" s="35"/>
      <c r="N50" s="24" t="s">
        <v>6</v>
      </c>
      <c r="O50" s="24" t="s">
        <v>7</v>
      </c>
      <c r="P50" s="24" t="s">
        <v>8</v>
      </c>
      <c r="Q50" s="24" t="s">
        <v>9</v>
      </c>
      <c r="R50" s="2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</row>
    <row r="51" customFormat="false" ht="14.65" hidden="false" customHeight="false" outlineLevel="0" collapsed="false">
      <c r="A51" s="47" t="n">
        <v>76</v>
      </c>
      <c r="B51" s="13" t="n">
        <v>0.0235648148148148</v>
      </c>
      <c r="C51" s="13" t="n">
        <v>0.0599884259259259</v>
      </c>
      <c r="D51" s="13" t="n">
        <v>0.123761574074074</v>
      </c>
      <c r="E51" s="13" t="n">
        <v>0.265740740740741</v>
      </c>
      <c r="F51" s="39" t="n">
        <f aca="true">INDIRECT(G51)</f>
        <v>0.124551262570772</v>
      </c>
      <c r="G51" s="40" t="str">
        <f aca="false">ADDRESS(H51,10)</f>
        <v>$J$296</v>
      </c>
      <c r="H51" s="40" t="n">
        <v>296</v>
      </c>
      <c r="I51" s="35" t="str">
        <f aca="false">ADDRESS(I50,2,1)</f>
        <v>$B$10</v>
      </c>
      <c r="J51" s="36" t="n">
        <f aca="true">INDIRECT(I51)</f>
        <v>0.0197685185185185</v>
      </c>
      <c r="K51" s="34" t="n">
        <f aca="false">MDETERM(S51:V54)</f>
        <v>-4305873.08266633</v>
      </c>
      <c r="L51" s="34" t="n">
        <f aca="false">K51/K50</f>
        <v>-4.94500584995077E-005</v>
      </c>
      <c r="M51" s="36" t="n">
        <f aca="false">J51</f>
        <v>0.0197685185185185</v>
      </c>
      <c r="N51" s="24" t="n">
        <f aca="false">$N$3</f>
        <v>1</v>
      </c>
      <c r="O51" s="24" t="n">
        <f aca="false">$O$3</f>
        <v>16</v>
      </c>
      <c r="P51" s="24" t="n">
        <f aca="false">$P$3</f>
        <v>256</v>
      </c>
      <c r="Q51" s="24" t="n">
        <f aca="false">$Q$3</f>
        <v>4096</v>
      </c>
      <c r="R51" s="24"/>
      <c r="S51" s="43" t="n">
        <f aca="false">M51</f>
        <v>0.0197685185185185</v>
      </c>
      <c r="T51" s="24" t="n">
        <f aca="false">$O$3</f>
        <v>16</v>
      </c>
      <c r="U51" s="24" t="n">
        <f aca="false">$P$3</f>
        <v>256</v>
      </c>
      <c r="V51" s="24" t="n">
        <f aca="false">$Q$3</f>
        <v>4096</v>
      </c>
      <c r="W51" s="35"/>
      <c r="X51" s="24" t="n">
        <f aca="false">$N$3</f>
        <v>1</v>
      </c>
      <c r="Y51" s="36" t="n">
        <f aca="false">S51</f>
        <v>0.0197685185185185</v>
      </c>
      <c r="Z51" s="24" t="n">
        <f aca="false">$P$3</f>
        <v>256</v>
      </c>
      <c r="AA51" s="24" t="n">
        <f aca="false">$Q$3</f>
        <v>4096</v>
      </c>
      <c r="AB51" s="35"/>
      <c r="AC51" s="24" t="n">
        <f aca="false">$N$3</f>
        <v>1</v>
      </c>
      <c r="AD51" s="24" t="n">
        <f aca="false">$O$3</f>
        <v>16</v>
      </c>
      <c r="AE51" s="36" t="n">
        <f aca="false">Y51</f>
        <v>0.0197685185185185</v>
      </c>
      <c r="AF51" s="24" t="n">
        <f aca="false">$Q$3</f>
        <v>4096</v>
      </c>
      <c r="AG51" s="35"/>
      <c r="AH51" s="24" t="n">
        <f aca="false">$N$3</f>
        <v>1</v>
      </c>
      <c r="AI51" s="24" t="n">
        <f aca="false">$O$3</f>
        <v>16</v>
      </c>
      <c r="AJ51" s="24" t="n">
        <f aca="false">$P$3</f>
        <v>256</v>
      </c>
      <c r="AK51" s="36" t="n">
        <f aca="false">AE51</f>
        <v>0.0197685185185185</v>
      </c>
    </row>
    <row r="52" customFormat="false" ht="14.65" hidden="false" customHeight="false" outlineLevel="0" collapsed="false">
      <c r="A52" s="47" t="n">
        <v>77</v>
      </c>
      <c r="B52" s="13" t="n">
        <v>0.0237731481481481</v>
      </c>
      <c r="C52" s="13" t="n">
        <v>0.0605324074074074</v>
      </c>
      <c r="D52" s="13" t="n">
        <v>0.124976851851852</v>
      </c>
      <c r="E52" s="13" t="n">
        <v>0.268773148148148</v>
      </c>
      <c r="F52" s="39" t="n">
        <f aca="true">INDIRECT(G52)</f>
        <v>0.125775473356605</v>
      </c>
      <c r="G52" s="40" t="str">
        <f aca="false">ADDRESS(H52,10)</f>
        <v>$J$302</v>
      </c>
      <c r="H52" s="40" t="n">
        <v>302</v>
      </c>
      <c r="I52" s="35" t="str">
        <f aca="false">ADDRESS(I50,3,1)</f>
        <v>$C$10</v>
      </c>
      <c r="J52" s="36" t="n">
        <f aca="true">INDIRECT(I52)</f>
        <v>0.0500810185185185</v>
      </c>
      <c r="K52" s="34" t="n">
        <f aca="false">MDETERM(X51:AA54)</f>
        <v>107025884.381987</v>
      </c>
      <c r="L52" s="34" t="n">
        <f aca="false">K52/K50</f>
        <v>0.00122912035307217</v>
      </c>
      <c r="M52" s="36" t="n">
        <f aca="false">J52</f>
        <v>0.0500810185185185</v>
      </c>
      <c r="N52" s="24" t="n">
        <f aca="false">$N$4</f>
        <v>1</v>
      </c>
      <c r="O52" s="24" t="n">
        <f aca="false">$O$4</f>
        <v>40</v>
      </c>
      <c r="P52" s="24" t="n">
        <f aca="false">$P$4</f>
        <v>1600</v>
      </c>
      <c r="Q52" s="24" t="n">
        <f aca="false">$Q$4</f>
        <v>64000</v>
      </c>
      <c r="R52" s="24"/>
      <c r="S52" s="43" t="n">
        <f aca="false">M52</f>
        <v>0.0500810185185185</v>
      </c>
      <c r="T52" s="24" t="n">
        <f aca="false">$O$4</f>
        <v>40</v>
      </c>
      <c r="U52" s="24" t="n">
        <f aca="false">$P$4</f>
        <v>1600</v>
      </c>
      <c r="V52" s="24" t="n">
        <f aca="false">$Q$4</f>
        <v>64000</v>
      </c>
      <c r="W52" s="35"/>
      <c r="X52" s="24" t="n">
        <f aca="false">$N$4</f>
        <v>1</v>
      </c>
      <c r="Y52" s="36" t="n">
        <f aca="false">S52</f>
        <v>0.0500810185185185</v>
      </c>
      <c r="Z52" s="24" t="n">
        <f aca="false">$P$4</f>
        <v>1600</v>
      </c>
      <c r="AA52" s="24" t="n">
        <f aca="false">$Q$4</f>
        <v>64000</v>
      </c>
      <c r="AB52" s="35"/>
      <c r="AC52" s="24" t="n">
        <f aca="false">$N$4</f>
        <v>1</v>
      </c>
      <c r="AD52" s="24" t="n">
        <f aca="false">$O$4</f>
        <v>40</v>
      </c>
      <c r="AE52" s="36" t="n">
        <f aca="false">Y52</f>
        <v>0.0500810185185185</v>
      </c>
      <c r="AF52" s="24" t="n">
        <f aca="false">$Q$4</f>
        <v>64000</v>
      </c>
      <c r="AG52" s="35"/>
      <c r="AH52" s="24" t="n">
        <f aca="false">$N$4</f>
        <v>1</v>
      </c>
      <c r="AI52" s="24" t="n">
        <f aca="false">$O$4</f>
        <v>40</v>
      </c>
      <c r="AJ52" s="24" t="n">
        <f aca="false">$P$4</f>
        <v>1600</v>
      </c>
      <c r="AK52" s="36" t="n">
        <f aca="false">AE52</f>
        <v>0.0500810185185185</v>
      </c>
    </row>
    <row r="53" customFormat="false" ht="14.65" hidden="false" customHeight="false" outlineLevel="0" collapsed="false">
      <c r="A53" s="47" t="n">
        <v>78</v>
      </c>
      <c r="B53" s="13" t="n">
        <v>0.0239814814814815</v>
      </c>
      <c r="C53" s="13" t="n">
        <v>0.0611111111111111</v>
      </c>
      <c r="D53" s="13" t="n">
        <v>0.12625</v>
      </c>
      <c r="E53" s="13" t="n">
        <v>0.271956018518518</v>
      </c>
      <c r="F53" s="39" t="n">
        <f aca="true">INDIRECT(G53)</f>
        <v>0.127057726490614</v>
      </c>
      <c r="G53" s="40" t="str">
        <f aca="false">ADDRESS(H53,10)</f>
        <v>$J$308</v>
      </c>
      <c r="H53" s="40" t="n">
        <v>308</v>
      </c>
      <c r="I53" s="35" t="str">
        <f aca="false">ADDRESS(I50,4,1)</f>
        <v>$D$10</v>
      </c>
      <c r="J53" s="36" t="n">
        <f aca="true">INDIRECT(I53)</f>
        <v>0.10224537037037</v>
      </c>
      <c r="K53" s="34" t="n">
        <f aca="false">MDETERM(AC51:AF54)</f>
        <v>51157.2634216667</v>
      </c>
      <c r="L53" s="34" t="n">
        <f aca="false">K53/K50</f>
        <v>5.87506789055115E-007</v>
      </c>
      <c r="M53" s="36" t="n">
        <f aca="false">J53</f>
        <v>0.10224537037037</v>
      </c>
      <c r="N53" s="24" t="n">
        <f aca="false">$N$5</f>
        <v>1</v>
      </c>
      <c r="O53" s="24" t="n">
        <f aca="false">$O$5</f>
        <v>80</v>
      </c>
      <c r="P53" s="24" t="n">
        <f aca="false">$P$5</f>
        <v>6400</v>
      </c>
      <c r="Q53" s="24" t="n">
        <f aca="false">$Q$5</f>
        <v>512000</v>
      </c>
      <c r="R53" s="24"/>
      <c r="S53" s="43" t="n">
        <f aca="false">M53</f>
        <v>0.10224537037037</v>
      </c>
      <c r="T53" s="24" t="n">
        <f aca="false">$O$5</f>
        <v>80</v>
      </c>
      <c r="U53" s="24" t="n">
        <f aca="false">$P$5</f>
        <v>6400</v>
      </c>
      <c r="V53" s="24" t="n">
        <f aca="false">$Q$5</f>
        <v>512000</v>
      </c>
      <c r="W53" s="35"/>
      <c r="X53" s="24" t="n">
        <f aca="false">$N$5</f>
        <v>1</v>
      </c>
      <c r="Y53" s="36" t="n">
        <f aca="false">S53</f>
        <v>0.10224537037037</v>
      </c>
      <c r="Z53" s="24" t="n">
        <f aca="false">$P$5</f>
        <v>6400</v>
      </c>
      <c r="AA53" s="24" t="n">
        <f aca="false">$Q$5</f>
        <v>512000</v>
      </c>
      <c r="AB53" s="35"/>
      <c r="AC53" s="24" t="n">
        <f aca="false">$N$5</f>
        <v>1</v>
      </c>
      <c r="AD53" s="24" t="n">
        <f aca="false">$O$5</f>
        <v>80</v>
      </c>
      <c r="AE53" s="36" t="n">
        <f aca="false">Y53</f>
        <v>0.10224537037037</v>
      </c>
      <c r="AF53" s="24" t="n">
        <f aca="false">$Q$5</f>
        <v>512000</v>
      </c>
      <c r="AG53" s="35"/>
      <c r="AH53" s="24" t="n">
        <f aca="false">$N$5</f>
        <v>1</v>
      </c>
      <c r="AI53" s="24" t="n">
        <f aca="false">$O$5</f>
        <v>80</v>
      </c>
      <c r="AJ53" s="24" t="n">
        <f aca="false">$P$5</f>
        <v>6400</v>
      </c>
      <c r="AK53" s="36" t="n">
        <f aca="false">AE53</f>
        <v>0.10224537037037</v>
      </c>
    </row>
    <row r="54" customFormat="false" ht="14.65" hidden="false" customHeight="false" outlineLevel="0" collapsed="false">
      <c r="A54" s="47" t="n">
        <v>79</v>
      </c>
      <c r="B54" s="13" t="n">
        <v>0.024212962962963</v>
      </c>
      <c r="C54" s="13" t="n">
        <v>0.0617013888888889</v>
      </c>
      <c r="D54" s="13" t="n">
        <v>0.127581018518519</v>
      </c>
      <c r="E54" s="13" t="n">
        <v>0.2753125</v>
      </c>
      <c r="F54" s="39" t="n">
        <f aca="true">INDIRECT(G54)</f>
        <v>0.128398701374418</v>
      </c>
      <c r="G54" s="40" t="str">
        <f aca="false">ADDRESS(H54,10)</f>
        <v>$J$314</v>
      </c>
      <c r="H54" s="40" t="n">
        <v>314</v>
      </c>
      <c r="I54" s="35" t="str">
        <f aca="false">ADDRESS(I50,5,1)</f>
        <v>$E$10</v>
      </c>
      <c r="J54" s="36" t="n">
        <f aca="true">INDIRECT(I54)</f>
        <v>0.214594907407407</v>
      </c>
      <c r="K54" s="34" t="n">
        <f aca="false">MDETERM(AH51:AK54)</f>
        <v>34.8893833333331</v>
      </c>
      <c r="L54" s="34" t="n">
        <f aca="false">K54/K50</f>
        <v>4.00681119420437E-010</v>
      </c>
      <c r="M54" s="36" t="n">
        <f aca="false">J54</f>
        <v>0.214594907407407</v>
      </c>
      <c r="N54" s="24" t="n">
        <f aca="false">$N$6</f>
        <v>1</v>
      </c>
      <c r="O54" s="44" t="n">
        <f aca="false">$O$6</f>
        <v>160.9</v>
      </c>
      <c r="P54" s="24" t="n">
        <f aca="false">$P$6</f>
        <v>25888.81</v>
      </c>
      <c r="Q54" s="24" t="n">
        <f aca="false">$Q$6</f>
        <v>4165509.529</v>
      </c>
      <c r="R54" s="24"/>
      <c r="S54" s="43" t="n">
        <f aca="false">M54</f>
        <v>0.214594907407407</v>
      </c>
      <c r="T54" s="44" t="n">
        <f aca="false">$O$6</f>
        <v>160.9</v>
      </c>
      <c r="U54" s="24" t="n">
        <f aca="false">$P$6</f>
        <v>25888.81</v>
      </c>
      <c r="V54" s="24" t="n">
        <f aca="false">$Q$6</f>
        <v>4165509.529</v>
      </c>
      <c r="W54" s="35"/>
      <c r="X54" s="24" t="n">
        <f aca="false">$N$6</f>
        <v>1</v>
      </c>
      <c r="Y54" s="36" t="n">
        <f aca="false">S54</f>
        <v>0.214594907407407</v>
      </c>
      <c r="Z54" s="24" t="n">
        <f aca="false">$P$6</f>
        <v>25888.81</v>
      </c>
      <c r="AA54" s="24" t="n">
        <f aca="false">$Q$6</f>
        <v>4165509.529</v>
      </c>
      <c r="AB54" s="35"/>
      <c r="AC54" s="24" t="n">
        <f aca="false">$N$6</f>
        <v>1</v>
      </c>
      <c r="AD54" s="44" t="n">
        <f aca="false">$O$6</f>
        <v>160.9</v>
      </c>
      <c r="AE54" s="36" t="n">
        <f aca="false">Y54</f>
        <v>0.214594907407407</v>
      </c>
      <c r="AF54" s="24" t="n">
        <f aca="false">$Q$6</f>
        <v>4165509.529</v>
      </c>
      <c r="AG54" s="35"/>
      <c r="AH54" s="24" t="n">
        <f aca="false">$N$6</f>
        <v>1</v>
      </c>
      <c r="AI54" s="44" t="n">
        <f aca="false">$O$6</f>
        <v>160.9</v>
      </c>
      <c r="AJ54" s="24" t="n">
        <f aca="false">$P$6</f>
        <v>25888.81</v>
      </c>
      <c r="AK54" s="36" t="n">
        <f aca="false">AE54</f>
        <v>0.214594907407407</v>
      </c>
    </row>
    <row r="55" customFormat="false" ht="14.65" hidden="false" customHeight="false" outlineLevel="0" collapsed="false">
      <c r="A55" s="47" t="n">
        <v>80</v>
      </c>
      <c r="B55" s="13" t="n">
        <v>0.0244444444444444</v>
      </c>
      <c r="C55" s="13" t="n">
        <v>0.0623263888888889</v>
      </c>
      <c r="D55" s="13" t="n">
        <v>0.128981481481481</v>
      </c>
      <c r="E55" s="13" t="n">
        <v>0.278842592592593</v>
      </c>
      <c r="F55" s="39" t="n">
        <f aca="true">INDIRECT(G55)</f>
        <v>0.12980946986291</v>
      </c>
      <c r="G55" s="40" t="str">
        <f aca="false">ADDRESS(H55,10)</f>
        <v>$J$320</v>
      </c>
      <c r="H55" s="40" t="n">
        <v>320</v>
      </c>
      <c r="I55" s="35"/>
      <c r="J55" s="36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</row>
    <row r="56" customFormat="false" ht="14.65" hidden="false" customHeight="false" outlineLevel="0" collapsed="false">
      <c r="A56" s="47" t="n">
        <v>81</v>
      </c>
      <c r="B56" s="13" t="n">
        <v>0.0246875</v>
      </c>
      <c r="C56" s="13" t="n">
        <v>0.0629861111111111</v>
      </c>
      <c r="D56" s="13" t="n">
        <v>0.130439814814815</v>
      </c>
      <c r="E56" s="13" t="n">
        <v>0.282581018518519</v>
      </c>
      <c r="F56" s="39" t="n">
        <f aca="true">INDIRECT(G56)</f>
        <v>0.131278413117502</v>
      </c>
      <c r="G56" s="40" t="str">
        <f aca="false">ADDRESS(H56,10)</f>
        <v>$J$326</v>
      </c>
      <c r="H56" s="40" t="n">
        <v>326</v>
      </c>
      <c r="I56" s="34" t="n">
        <f aca="false">I50+1</f>
        <v>11</v>
      </c>
      <c r="J56" s="41" t="n">
        <f aca="false">L57+$F$1*L58+L59*$F$1*$F$1+L60*$F$1*$F$1*$F$1</f>
        <v>0.10288431890038</v>
      </c>
      <c r="K56" s="34" t="n">
        <f aca="false">MDETERM(N57:Q60)</f>
        <v>87075186831.3602</v>
      </c>
      <c r="L56" s="35"/>
      <c r="M56" s="35"/>
      <c r="N56" s="24" t="s">
        <v>6</v>
      </c>
      <c r="O56" s="24" t="s">
        <v>7</v>
      </c>
      <c r="P56" s="24" t="s">
        <v>8</v>
      </c>
      <c r="Q56" s="24" t="s">
        <v>9</v>
      </c>
      <c r="R56" s="2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</row>
    <row r="57" customFormat="false" ht="14.65" hidden="false" customHeight="false" outlineLevel="0" collapsed="false">
      <c r="A57" s="47" t="n">
        <v>82</v>
      </c>
      <c r="B57" s="13" t="n">
        <v>0.0249421296296296</v>
      </c>
      <c r="C57" s="13" t="n">
        <v>0.0636689814814815</v>
      </c>
      <c r="D57" s="13" t="n">
        <v>0.131967592592593</v>
      </c>
      <c r="E57" s="13" t="n">
        <v>0.286527777777778</v>
      </c>
      <c r="F57" s="39" t="n">
        <f aca="true">INDIRECT(G57)</f>
        <v>0.132817510141088</v>
      </c>
      <c r="G57" s="40" t="str">
        <f aca="false">ADDRESS(H57,10)</f>
        <v>$J$332</v>
      </c>
      <c r="H57" s="40" t="n">
        <v>332</v>
      </c>
      <c r="I57" s="35" t="str">
        <f aca="false">ADDRESS(I56,2,1)</f>
        <v>$B$11</v>
      </c>
      <c r="J57" s="36" t="n">
        <f aca="true">INDIRECT(I57)</f>
        <v>0.0197685185185185</v>
      </c>
      <c r="K57" s="34" t="n">
        <f aca="false">MDETERM(S57:V60)</f>
        <v>-4305873.08266633</v>
      </c>
      <c r="L57" s="34" t="n">
        <f aca="false">K57/K56</f>
        <v>-4.94500584995077E-005</v>
      </c>
      <c r="M57" s="36" t="n">
        <f aca="false">J57</f>
        <v>0.0197685185185185</v>
      </c>
      <c r="N57" s="24" t="n">
        <f aca="false">$N$3</f>
        <v>1</v>
      </c>
      <c r="O57" s="24" t="n">
        <f aca="false">$O$3</f>
        <v>16</v>
      </c>
      <c r="P57" s="24" t="n">
        <f aca="false">$P$3</f>
        <v>256</v>
      </c>
      <c r="Q57" s="24" t="n">
        <f aca="false">$Q$3</f>
        <v>4096</v>
      </c>
      <c r="R57" s="24"/>
      <c r="S57" s="43" t="n">
        <f aca="false">M57</f>
        <v>0.0197685185185185</v>
      </c>
      <c r="T57" s="24" t="n">
        <f aca="false">$O$3</f>
        <v>16</v>
      </c>
      <c r="U57" s="24" t="n">
        <f aca="false">$P$3</f>
        <v>256</v>
      </c>
      <c r="V57" s="24" t="n">
        <f aca="false">$Q$3</f>
        <v>4096</v>
      </c>
      <c r="W57" s="35"/>
      <c r="X57" s="24" t="n">
        <f aca="false">$N$3</f>
        <v>1</v>
      </c>
      <c r="Y57" s="36" t="n">
        <f aca="false">S57</f>
        <v>0.0197685185185185</v>
      </c>
      <c r="Z57" s="24" t="n">
        <f aca="false">$P$3</f>
        <v>256</v>
      </c>
      <c r="AA57" s="24" t="n">
        <f aca="false">$Q$3</f>
        <v>4096</v>
      </c>
      <c r="AB57" s="35"/>
      <c r="AC57" s="24" t="n">
        <f aca="false">$N$3</f>
        <v>1</v>
      </c>
      <c r="AD57" s="24" t="n">
        <f aca="false">$O$3</f>
        <v>16</v>
      </c>
      <c r="AE57" s="36" t="n">
        <f aca="false">Y57</f>
        <v>0.0197685185185185</v>
      </c>
      <c r="AF57" s="24" t="n">
        <f aca="false">$Q$3</f>
        <v>4096</v>
      </c>
      <c r="AG57" s="35"/>
      <c r="AH57" s="24" t="n">
        <f aca="false">$N$3</f>
        <v>1</v>
      </c>
      <c r="AI57" s="24" t="n">
        <f aca="false">$O$3</f>
        <v>16</v>
      </c>
      <c r="AJ57" s="24" t="n">
        <f aca="false">$P$3</f>
        <v>256</v>
      </c>
      <c r="AK57" s="36" t="n">
        <f aca="false">AE57</f>
        <v>0.0197685185185185</v>
      </c>
    </row>
    <row r="58" customFormat="false" ht="14.65" hidden="false" customHeight="false" outlineLevel="0" collapsed="false">
      <c r="A58" s="47" t="n">
        <v>83</v>
      </c>
      <c r="B58" s="13" t="n">
        <v>0.0252083333333333</v>
      </c>
      <c r="C58" s="13" t="n">
        <v>0.064375</v>
      </c>
      <c r="D58" s="13" t="n">
        <v>0.133576388888889</v>
      </c>
      <c r="E58" s="13" t="n">
        <v>0.290706018518518</v>
      </c>
      <c r="F58" s="39" t="n">
        <f aca="true">INDIRECT(G58)</f>
        <v>0.134438512190179</v>
      </c>
      <c r="G58" s="40" t="str">
        <f aca="false">ADDRESS(H58,10)</f>
        <v>$J$338</v>
      </c>
      <c r="H58" s="40" t="n">
        <v>338</v>
      </c>
      <c r="I58" s="35" t="str">
        <f aca="false">ADDRESS(I56,3,1)</f>
        <v>$C$11</v>
      </c>
      <c r="J58" s="36" t="n">
        <f aca="true">INDIRECT(I58)</f>
        <v>0.0500810185185185</v>
      </c>
      <c r="K58" s="34" t="n">
        <f aca="false">MDETERM(X57:AA60)</f>
        <v>107025884.381987</v>
      </c>
      <c r="L58" s="34" t="n">
        <f aca="false">K58/K56</f>
        <v>0.00122912035307217</v>
      </c>
      <c r="M58" s="36" t="n">
        <f aca="false">J58</f>
        <v>0.0500810185185185</v>
      </c>
      <c r="N58" s="24" t="n">
        <f aca="false">$N$4</f>
        <v>1</v>
      </c>
      <c r="O58" s="24" t="n">
        <f aca="false">$O$4</f>
        <v>40</v>
      </c>
      <c r="P58" s="24" t="n">
        <f aca="false">$P$4</f>
        <v>1600</v>
      </c>
      <c r="Q58" s="24" t="n">
        <f aca="false">$Q$4</f>
        <v>64000</v>
      </c>
      <c r="R58" s="24"/>
      <c r="S58" s="43" t="n">
        <f aca="false">M58</f>
        <v>0.0500810185185185</v>
      </c>
      <c r="T58" s="24" t="n">
        <f aca="false">$O$4</f>
        <v>40</v>
      </c>
      <c r="U58" s="24" t="n">
        <f aca="false">$P$4</f>
        <v>1600</v>
      </c>
      <c r="V58" s="24" t="n">
        <f aca="false">$Q$4</f>
        <v>64000</v>
      </c>
      <c r="W58" s="35"/>
      <c r="X58" s="24" t="n">
        <f aca="false">$N$4</f>
        <v>1</v>
      </c>
      <c r="Y58" s="36" t="n">
        <f aca="false">S58</f>
        <v>0.0500810185185185</v>
      </c>
      <c r="Z58" s="24" t="n">
        <f aca="false">$P$4</f>
        <v>1600</v>
      </c>
      <c r="AA58" s="24" t="n">
        <f aca="false">$Q$4</f>
        <v>64000</v>
      </c>
      <c r="AB58" s="35"/>
      <c r="AC58" s="24" t="n">
        <f aca="false">$N$4</f>
        <v>1</v>
      </c>
      <c r="AD58" s="24" t="n">
        <f aca="false">$O$4</f>
        <v>40</v>
      </c>
      <c r="AE58" s="36" t="n">
        <f aca="false">Y58</f>
        <v>0.0500810185185185</v>
      </c>
      <c r="AF58" s="24" t="n">
        <f aca="false">$Q$4</f>
        <v>64000</v>
      </c>
      <c r="AG58" s="35"/>
      <c r="AH58" s="24" t="n">
        <f aca="false">$N$4</f>
        <v>1</v>
      </c>
      <c r="AI58" s="24" t="n">
        <f aca="false">$O$4</f>
        <v>40</v>
      </c>
      <c r="AJ58" s="24" t="n">
        <f aca="false">$P$4</f>
        <v>1600</v>
      </c>
      <c r="AK58" s="36" t="n">
        <f aca="false">AE58</f>
        <v>0.0500810185185185</v>
      </c>
    </row>
    <row r="59" customFormat="false" ht="14.65" hidden="false" customHeight="false" outlineLevel="0" collapsed="false">
      <c r="A59" s="47" t="n">
        <v>84</v>
      </c>
      <c r="B59" s="13" t="n">
        <v>0.0254861111111111</v>
      </c>
      <c r="C59" s="13" t="n">
        <v>0.0651273148148148</v>
      </c>
      <c r="D59" s="13" t="n">
        <v>0.135277777777778</v>
      </c>
      <c r="E59" s="13" t="n">
        <v>0.295138888888889</v>
      </c>
      <c r="F59" s="39" t="n">
        <f aca="true">INDIRECT(G59)</f>
        <v>0.136152674101534</v>
      </c>
      <c r="G59" s="40" t="str">
        <f aca="false">ADDRESS(H59,10)</f>
        <v>$J$344</v>
      </c>
      <c r="H59" s="40" t="n">
        <v>344</v>
      </c>
      <c r="I59" s="35" t="str">
        <f aca="false">ADDRESS(I56,4,1)</f>
        <v>$D$11</v>
      </c>
      <c r="J59" s="36" t="n">
        <f aca="true">INDIRECT(I59)</f>
        <v>0.10224537037037</v>
      </c>
      <c r="K59" s="34" t="n">
        <f aca="false">MDETERM(AC57:AF60)</f>
        <v>51157.2634216667</v>
      </c>
      <c r="L59" s="34" t="n">
        <f aca="false">K59/K56</f>
        <v>5.87506789055115E-007</v>
      </c>
      <c r="M59" s="36" t="n">
        <f aca="false">J59</f>
        <v>0.10224537037037</v>
      </c>
      <c r="N59" s="24" t="n">
        <f aca="false">$N$5</f>
        <v>1</v>
      </c>
      <c r="O59" s="24" t="n">
        <f aca="false">$O$5</f>
        <v>80</v>
      </c>
      <c r="P59" s="24" t="n">
        <f aca="false">$P$5</f>
        <v>6400</v>
      </c>
      <c r="Q59" s="24" t="n">
        <f aca="false">$Q$5</f>
        <v>512000</v>
      </c>
      <c r="R59" s="24"/>
      <c r="S59" s="43" t="n">
        <f aca="false">M59</f>
        <v>0.10224537037037</v>
      </c>
      <c r="T59" s="24" t="n">
        <f aca="false">$O$5</f>
        <v>80</v>
      </c>
      <c r="U59" s="24" t="n">
        <f aca="false">$P$5</f>
        <v>6400</v>
      </c>
      <c r="V59" s="24" t="n">
        <f aca="false">$Q$5</f>
        <v>512000</v>
      </c>
      <c r="W59" s="35"/>
      <c r="X59" s="24" t="n">
        <f aca="false">$N$5</f>
        <v>1</v>
      </c>
      <c r="Y59" s="36" t="n">
        <f aca="false">S59</f>
        <v>0.10224537037037</v>
      </c>
      <c r="Z59" s="24" t="n">
        <f aca="false">$P$5</f>
        <v>6400</v>
      </c>
      <c r="AA59" s="24" t="n">
        <f aca="false">$Q$5</f>
        <v>512000</v>
      </c>
      <c r="AB59" s="35"/>
      <c r="AC59" s="24" t="n">
        <f aca="false">$N$5</f>
        <v>1</v>
      </c>
      <c r="AD59" s="24" t="n">
        <f aca="false">$O$5</f>
        <v>80</v>
      </c>
      <c r="AE59" s="36" t="n">
        <f aca="false">Y59</f>
        <v>0.10224537037037</v>
      </c>
      <c r="AF59" s="24" t="n">
        <f aca="false">$Q$5</f>
        <v>512000</v>
      </c>
      <c r="AG59" s="35"/>
      <c r="AH59" s="24" t="n">
        <f aca="false">$N$5</f>
        <v>1</v>
      </c>
      <c r="AI59" s="24" t="n">
        <f aca="false">$O$5</f>
        <v>80</v>
      </c>
      <c r="AJ59" s="24" t="n">
        <f aca="false">$P$5</f>
        <v>6400</v>
      </c>
      <c r="AK59" s="36" t="n">
        <f aca="false">AE59</f>
        <v>0.10224537037037</v>
      </c>
    </row>
    <row r="60" customFormat="false" ht="14.65" hidden="false" customHeight="false" outlineLevel="0" collapsed="false">
      <c r="A60" s="47" t="n">
        <v>85</v>
      </c>
      <c r="B60" s="13" t="n">
        <v>0.025787037037037</v>
      </c>
      <c r="C60" s="13" t="n">
        <v>0.0659143518518519</v>
      </c>
      <c r="D60" s="13" t="n">
        <v>0.137060185185185</v>
      </c>
      <c r="E60" s="13" t="n">
        <v>0.299861111111111</v>
      </c>
      <c r="F60" s="39" t="n">
        <f aca="true">INDIRECT(G60)</f>
        <v>0.137948625246444</v>
      </c>
      <c r="G60" s="40" t="str">
        <f aca="false">ADDRESS(H60,10)</f>
        <v>$J$350</v>
      </c>
      <c r="H60" s="40" t="n">
        <v>350</v>
      </c>
      <c r="I60" s="35" t="str">
        <f aca="false">ADDRESS(I56,5,1)</f>
        <v>$E$11</v>
      </c>
      <c r="J60" s="36" t="n">
        <f aca="true">INDIRECT(I60)</f>
        <v>0.214594907407407</v>
      </c>
      <c r="K60" s="34" t="n">
        <f aca="false">MDETERM(AH57:AK60)</f>
        <v>34.8893833333331</v>
      </c>
      <c r="L60" s="34" t="n">
        <f aca="false">K60/K56</f>
        <v>4.00681119420437E-010</v>
      </c>
      <c r="M60" s="36" t="n">
        <f aca="false">J60</f>
        <v>0.214594907407407</v>
      </c>
      <c r="N60" s="24" t="n">
        <f aca="false">$N$6</f>
        <v>1</v>
      </c>
      <c r="O60" s="44" t="n">
        <f aca="false">$O$6</f>
        <v>160.9</v>
      </c>
      <c r="P60" s="24" t="n">
        <f aca="false">$P$6</f>
        <v>25888.81</v>
      </c>
      <c r="Q60" s="24" t="n">
        <f aca="false">$Q$6</f>
        <v>4165509.529</v>
      </c>
      <c r="R60" s="24"/>
      <c r="S60" s="43" t="n">
        <f aca="false">M60</f>
        <v>0.214594907407407</v>
      </c>
      <c r="T60" s="44" t="n">
        <f aca="false">$O$6</f>
        <v>160.9</v>
      </c>
      <c r="U60" s="24" t="n">
        <f aca="false">$P$6</f>
        <v>25888.81</v>
      </c>
      <c r="V60" s="24" t="n">
        <f aca="false">$Q$6</f>
        <v>4165509.529</v>
      </c>
      <c r="W60" s="35"/>
      <c r="X60" s="24" t="n">
        <f aca="false">$N$6</f>
        <v>1</v>
      </c>
      <c r="Y60" s="36" t="n">
        <f aca="false">S60</f>
        <v>0.214594907407407</v>
      </c>
      <c r="Z60" s="24" t="n">
        <f aca="false">$P$6</f>
        <v>25888.81</v>
      </c>
      <c r="AA60" s="24" t="n">
        <f aca="false">$Q$6</f>
        <v>4165509.529</v>
      </c>
      <c r="AB60" s="35"/>
      <c r="AC60" s="24" t="n">
        <f aca="false">$N$6</f>
        <v>1</v>
      </c>
      <c r="AD60" s="44" t="n">
        <f aca="false">$O$6</f>
        <v>160.9</v>
      </c>
      <c r="AE60" s="36" t="n">
        <f aca="false">Y60</f>
        <v>0.214594907407407</v>
      </c>
      <c r="AF60" s="24" t="n">
        <f aca="false">$Q$6</f>
        <v>4165509.529</v>
      </c>
      <c r="AG60" s="35"/>
      <c r="AH60" s="24" t="n">
        <f aca="false">$N$6</f>
        <v>1</v>
      </c>
      <c r="AI60" s="44" t="n">
        <f aca="false">$O$6</f>
        <v>160.9</v>
      </c>
      <c r="AJ60" s="24" t="n">
        <f aca="false">$P$6</f>
        <v>25888.81</v>
      </c>
      <c r="AK60" s="36" t="n">
        <f aca="false">AE60</f>
        <v>0.214594907407407</v>
      </c>
    </row>
    <row r="61" customFormat="false" ht="14.65" hidden="false" customHeight="false" outlineLevel="0" collapsed="false">
      <c r="A61" s="47" t="n">
        <v>86</v>
      </c>
      <c r="B61" s="13" t="n">
        <v>0.026087962962963</v>
      </c>
      <c r="C61" s="13" t="n">
        <v>0.0667476851851852</v>
      </c>
      <c r="D61" s="13" t="n">
        <v>0.138935185185185</v>
      </c>
      <c r="E61" s="13" t="n">
        <v>0.304884259259259</v>
      </c>
      <c r="F61" s="39" t="n">
        <f aca="true">INDIRECT(G61)</f>
        <v>0.139837695921423</v>
      </c>
      <c r="G61" s="40" t="str">
        <f aca="false">ADDRESS(H61,10)</f>
        <v>$J$356</v>
      </c>
      <c r="H61" s="40" t="n">
        <v>356</v>
      </c>
      <c r="I61" s="35"/>
      <c r="J61" s="36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</row>
    <row r="62" customFormat="false" ht="14.65" hidden="false" customHeight="false" outlineLevel="0" collapsed="false">
      <c r="A62" s="47" t="n">
        <v>87</v>
      </c>
      <c r="B62" s="13" t="n">
        <v>0.026412037037037</v>
      </c>
      <c r="C62" s="13" t="n">
        <v>0.0676157407407407</v>
      </c>
      <c r="D62" s="13" t="n">
        <v>0.140925925925926</v>
      </c>
      <c r="E62" s="13" t="n">
        <v>0.310243055555556</v>
      </c>
      <c r="F62" s="39" t="n">
        <f aca="true">INDIRECT(G62)</f>
        <v>0.141843789135998</v>
      </c>
      <c r="G62" s="40" t="str">
        <f aca="false">ADDRESS(H62,10)</f>
        <v>$J$362</v>
      </c>
      <c r="H62" s="40" t="n">
        <v>362</v>
      </c>
      <c r="I62" s="34" t="n">
        <f aca="false">I56+1</f>
        <v>12</v>
      </c>
      <c r="J62" s="41" t="n">
        <f aca="false">L63+$F$1*L64+L65*$F$1*$F$1+L66*$F$1*$F$1*$F$1</f>
        <v>0.10288431890038</v>
      </c>
      <c r="K62" s="34" t="n">
        <f aca="false">MDETERM(N63:Q66)</f>
        <v>87075186831.3602</v>
      </c>
      <c r="L62" s="35"/>
      <c r="M62" s="35"/>
      <c r="N62" s="24" t="s">
        <v>6</v>
      </c>
      <c r="O62" s="24" t="s">
        <v>7</v>
      </c>
      <c r="P62" s="24" t="s">
        <v>8</v>
      </c>
      <c r="Q62" s="24" t="s">
        <v>9</v>
      </c>
      <c r="R62" s="2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</row>
    <row r="63" customFormat="false" ht="14.65" hidden="false" customHeight="false" outlineLevel="0" collapsed="false">
      <c r="A63" s="47" t="n">
        <v>88</v>
      </c>
      <c r="B63" s="13" t="n">
        <v>0.0267476851851852</v>
      </c>
      <c r="C63" s="13" t="n">
        <v>0.0685300925925926</v>
      </c>
      <c r="D63" s="13" t="n">
        <v>0.143032407407407</v>
      </c>
      <c r="E63" s="13" t="n">
        <v>0.315983796296296</v>
      </c>
      <c r="F63" s="39" t="n">
        <f aca="true">INDIRECT(G63)</f>
        <v>0.143966616348095</v>
      </c>
      <c r="G63" s="40" t="str">
        <f aca="false">ADDRESS(H63,10)</f>
        <v>$J$368</v>
      </c>
      <c r="H63" s="40" t="n">
        <v>368</v>
      </c>
      <c r="I63" s="35" t="str">
        <f aca="false">ADDRESS(I62,2,1)</f>
        <v>$B$12</v>
      </c>
      <c r="J63" s="36" t="n">
        <f aca="true">INDIRECT(I63)</f>
        <v>0.0197685185185185</v>
      </c>
      <c r="K63" s="34" t="n">
        <f aca="false">MDETERM(S63:V66)</f>
        <v>-4305873.08266633</v>
      </c>
      <c r="L63" s="34" t="n">
        <f aca="false">K63/K62</f>
        <v>-4.94500584995077E-005</v>
      </c>
      <c r="M63" s="36" t="n">
        <f aca="false">J63</f>
        <v>0.0197685185185185</v>
      </c>
      <c r="N63" s="24" t="n">
        <f aca="false">$N$3</f>
        <v>1</v>
      </c>
      <c r="O63" s="24" t="n">
        <f aca="false">$O$3</f>
        <v>16</v>
      </c>
      <c r="P63" s="24" t="n">
        <f aca="false">$P$3</f>
        <v>256</v>
      </c>
      <c r="Q63" s="24" t="n">
        <f aca="false">$Q$3</f>
        <v>4096</v>
      </c>
      <c r="R63" s="24"/>
      <c r="S63" s="43" t="n">
        <f aca="false">M63</f>
        <v>0.0197685185185185</v>
      </c>
      <c r="T63" s="24" t="n">
        <f aca="false">$O$3</f>
        <v>16</v>
      </c>
      <c r="U63" s="24" t="n">
        <f aca="false">$P$3</f>
        <v>256</v>
      </c>
      <c r="V63" s="24" t="n">
        <f aca="false">$Q$3</f>
        <v>4096</v>
      </c>
      <c r="W63" s="35"/>
      <c r="X63" s="24" t="n">
        <f aca="false">$N$3</f>
        <v>1</v>
      </c>
      <c r="Y63" s="36" t="n">
        <f aca="false">S63</f>
        <v>0.0197685185185185</v>
      </c>
      <c r="Z63" s="24" t="n">
        <f aca="false">$P$3</f>
        <v>256</v>
      </c>
      <c r="AA63" s="24" t="n">
        <f aca="false">$Q$3</f>
        <v>4096</v>
      </c>
      <c r="AB63" s="35"/>
      <c r="AC63" s="24" t="n">
        <f aca="false">$N$3</f>
        <v>1</v>
      </c>
      <c r="AD63" s="24" t="n">
        <f aca="false">$O$3</f>
        <v>16</v>
      </c>
      <c r="AE63" s="36" t="n">
        <f aca="false">Y63</f>
        <v>0.0197685185185185</v>
      </c>
      <c r="AF63" s="24" t="n">
        <f aca="false">$Q$3</f>
        <v>4096</v>
      </c>
      <c r="AG63" s="35"/>
      <c r="AH63" s="24" t="n">
        <f aca="false">$N$3</f>
        <v>1</v>
      </c>
      <c r="AI63" s="24" t="n">
        <f aca="false">$O$3</f>
        <v>16</v>
      </c>
      <c r="AJ63" s="24" t="n">
        <f aca="false">$P$3</f>
        <v>256</v>
      </c>
      <c r="AK63" s="36" t="n">
        <f aca="false">AE63</f>
        <v>0.0197685185185185</v>
      </c>
    </row>
    <row r="64" customFormat="false" ht="14.65" hidden="false" customHeight="false" outlineLevel="0" collapsed="false">
      <c r="A64" s="47" t="n">
        <v>89</v>
      </c>
      <c r="B64" s="13" t="n">
        <v>0.0271064814814815</v>
      </c>
      <c r="C64" s="13" t="n">
        <v>0.0695023148148148</v>
      </c>
      <c r="D64" s="13" t="n">
        <v>0.145266203703704</v>
      </c>
      <c r="E64" s="13" t="n">
        <v>0.322152777777778</v>
      </c>
      <c r="F64" s="39" t="n">
        <f aca="true">INDIRECT(G64)</f>
        <v>0.146217782327034</v>
      </c>
      <c r="G64" s="40" t="str">
        <f aca="false">ADDRESS(H64,10)</f>
        <v>$J$374</v>
      </c>
      <c r="H64" s="40" t="n">
        <v>374</v>
      </c>
      <c r="I64" s="35" t="str">
        <f aca="false">ADDRESS(I62,3,1)</f>
        <v>$C$12</v>
      </c>
      <c r="J64" s="36" t="n">
        <f aca="true">INDIRECT(I64)</f>
        <v>0.0500810185185185</v>
      </c>
      <c r="K64" s="34" t="n">
        <f aca="false">MDETERM(X63:AA66)</f>
        <v>107025884.381987</v>
      </c>
      <c r="L64" s="34" t="n">
        <f aca="false">K64/K62</f>
        <v>0.00122912035307217</v>
      </c>
      <c r="M64" s="36" t="n">
        <f aca="false">J64</f>
        <v>0.0500810185185185</v>
      </c>
      <c r="N64" s="24" t="n">
        <f aca="false">$N$4</f>
        <v>1</v>
      </c>
      <c r="O64" s="24" t="n">
        <f aca="false">$O$4</f>
        <v>40</v>
      </c>
      <c r="P64" s="24" t="n">
        <f aca="false">$P$4</f>
        <v>1600</v>
      </c>
      <c r="Q64" s="24" t="n">
        <f aca="false">$Q$4</f>
        <v>64000</v>
      </c>
      <c r="R64" s="24"/>
      <c r="S64" s="43" t="n">
        <f aca="false">M64</f>
        <v>0.0500810185185185</v>
      </c>
      <c r="T64" s="24" t="n">
        <f aca="false">$O$4</f>
        <v>40</v>
      </c>
      <c r="U64" s="24" t="n">
        <f aca="false">$P$4</f>
        <v>1600</v>
      </c>
      <c r="V64" s="24" t="n">
        <f aca="false">$Q$4</f>
        <v>64000</v>
      </c>
      <c r="W64" s="35"/>
      <c r="X64" s="24" t="n">
        <f aca="false">$N$4</f>
        <v>1</v>
      </c>
      <c r="Y64" s="36" t="n">
        <f aca="false">S64</f>
        <v>0.0500810185185185</v>
      </c>
      <c r="Z64" s="24" t="n">
        <f aca="false">$P$4</f>
        <v>1600</v>
      </c>
      <c r="AA64" s="24" t="n">
        <f aca="false">$Q$4</f>
        <v>64000</v>
      </c>
      <c r="AB64" s="35"/>
      <c r="AC64" s="24" t="n">
        <f aca="false">$N$4</f>
        <v>1</v>
      </c>
      <c r="AD64" s="24" t="n">
        <f aca="false">$O$4</f>
        <v>40</v>
      </c>
      <c r="AE64" s="36" t="n">
        <f aca="false">Y64</f>
        <v>0.0500810185185185</v>
      </c>
      <c r="AF64" s="24" t="n">
        <f aca="false">$Q$4</f>
        <v>64000</v>
      </c>
      <c r="AG64" s="35"/>
      <c r="AH64" s="24" t="n">
        <f aca="false">$N$4</f>
        <v>1</v>
      </c>
      <c r="AI64" s="24" t="n">
        <f aca="false">$O$4</f>
        <v>40</v>
      </c>
      <c r="AJ64" s="24" t="n">
        <f aca="false">$P$4</f>
        <v>1600</v>
      </c>
      <c r="AK64" s="36" t="n">
        <f aca="false">AE64</f>
        <v>0.0500810185185185</v>
      </c>
    </row>
    <row r="65" customFormat="false" ht="14.65" hidden="false" customHeight="false" outlineLevel="0" collapsed="false">
      <c r="A65" s="47" t="n">
        <v>90</v>
      </c>
      <c r="B65" s="13" t="n">
        <v>0.0274884259259259</v>
      </c>
      <c r="C65" s="13" t="n">
        <v>0.0705208333333333</v>
      </c>
      <c r="D65" s="13" t="n">
        <v>0.147638888888889</v>
      </c>
      <c r="E65" s="13" t="n">
        <v>0.328796296296296</v>
      </c>
      <c r="F65" s="39" t="n">
        <f aca="true">INDIRECT(G65)</f>
        <v>0.148609307002698</v>
      </c>
      <c r="G65" s="40" t="str">
        <f aca="false">ADDRESS(H65,10)</f>
        <v>$J$380</v>
      </c>
      <c r="H65" s="40" t="n">
        <v>380</v>
      </c>
      <c r="I65" s="35" t="str">
        <f aca="false">ADDRESS(I62,4,1)</f>
        <v>$D$12</v>
      </c>
      <c r="J65" s="36" t="n">
        <f aca="true">INDIRECT(I65)</f>
        <v>0.10224537037037</v>
      </c>
      <c r="K65" s="34" t="n">
        <f aca="false">MDETERM(AC63:AF66)</f>
        <v>51157.2634216667</v>
      </c>
      <c r="L65" s="34" t="n">
        <f aca="false">K65/K62</f>
        <v>5.87506789055115E-007</v>
      </c>
      <c r="M65" s="36" t="n">
        <f aca="false">J65</f>
        <v>0.10224537037037</v>
      </c>
      <c r="N65" s="24" t="n">
        <f aca="false">$N$5</f>
        <v>1</v>
      </c>
      <c r="O65" s="24" t="n">
        <f aca="false">$O$5</f>
        <v>80</v>
      </c>
      <c r="P65" s="24" t="n">
        <f aca="false">$P$5</f>
        <v>6400</v>
      </c>
      <c r="Q65" s="24" t="n">
        <f aca="false">$Q$5</f>
        <v>512000</v>
      </c>
      <c r="R65" s="24"/>
      <c r="S65" s="43" t="n">
        <f aca="false">M65</f>
        <v>0.10224537037037</v>
      </c>
      <c r="T65" s="24" t="n">
        <f aca="false">$O$5</f>
        <v>80</v>
      </c>
      <c r="U65" s="24" t="n">
        <f aca="false">$P$5</f>
        <v>6400</v>
      </c>
      <c r="V65" s="24" t="n">
        <f aca="false">$Q$5</f>
        <v>512000</v>
      </c>
      <c r="W65" s="35"/>
      <c r="X65" s="24" t="n">
        <f aca="false">$N$5</f>
        <v>1</v>
      </c>
      <c r="Y65" s="36" t="n">
        <f aca="false">S65</f>
        <v>0.10224537037037</v>
      </c>
      <c r="Z65" s="24" t="n">
        <f aca="false">$P$5</f>
        <v>6400</v>
      </c>
      <c r="AA65" s="24" t="n">
        <f aca="false">$Q$5</f>
        <v>512000</v>
      </c>
      <c r="AB65" s="35"/>
      <c r="AC65" s="24" t="n">
        <f aca="false">$N$5</f>
        <v>1</v>
      </c>
      <c r="AD65" s="24" t="n">
        <f aca="false">$O$5</f>
        <v>80</v>
      </c>
      <c r="AE65" s="36" t="n">
        <f aca="false">Y65</f>
        <v>0.10224537037037</v>
      </c>
      <c r="AF65" s="24" t="n">
        <f aca="false">$Q$5</f>
        <v>512000</v>
      </c>
      <c r="AG65" s="35"/>
      <c r="AH65" s="24" t="n">
        <f aca="false">$N$5</f>
        <v>1</v>
      </c>
      <c r="AI65" s="24" t="n">
        <f aca="false">$O$5</f>
        <v>80</v>
      </c>
      <c r="AJ65" s="24" t="n">
        <f aca="false">$P$5</f>
        <v>6400</v>
      </c>
      <c r="AK65" s="36" t="n">
        <f aca="false">AE65</f>
        <v>0.10224537037037</v>
      </c>
    </row>
    <row r="66" customFormat="false" ht="14.65" hidden="false" customHeight="false" outlineLevel="0" collapsed="false">
      <c r="A66" s="47" t="n">
        <v>91</v>
      </c>
      <c r="B66" s="13" t="n">
        <v>0.0278819444444444</v>
      </c>
      <c r="C66" s="13" t="n">
        <v>0.0715972222222222</v>
      </c>
      <c r="D66" s="13" t="n">
        <v>0.150162037037037</v>
      </c>
      <c r="E66" s="13" t="n">
        <v>0.335972222222222</v>
      </c>
      <c r="F66" s="39" t="n">
        <f aca="true">INDIRECT(G66)</f>
        <v>0.151152642857779</v>
      </c>
      <c r="G66" s="40" t="str">
        <f aca="false">ADDRESS(H66,10)</f>
        <v>$J$386</v>
      </c>
      <c r="H66" s="40" t="n">
        <v>386</v>
      </c>
      <c r="I66" s="35" t="str">
        <f aca="false">ADDRESS(I62,5,1)</f>
        <v>$E$12</v>
      </c>
      <c r="J66" s="36" t="n">
        <f aca="true">INDIRECT(I66)</f>
        <v>0.214594907407407</v>
      </c>
      <c r="K66" s="34" t="n">
        <f aca="false">MDETERM(AH63:AK66)</f>
        <v>34.8893833333331</v>
      </c>
      <c r="L66" s="34" t="n">
        <f aca="false">K66/K62</f>
        <v>4.00681119420437E-010</v>
      </c>
      <c r="M66" s="36" t="n">
        <f aca="false">J66</f>
        <v>0.214594907407407</v>
      </c>
      <c r="N66" s="24" t="n">
        <f aca="false">$N$6</f>
        <v>1</v>
      </c>
      <c r="O66" s="44" t="n">
        <f aca="false">$O$6</f>
        <v>160.9</v>
      </c>
      <c r="P66" s="24" t="n">
        <f aca="false">$P$6</f>
        <v>25888.81</v>
      </c>
      <c r="Q66" s="24" t="n">
        <f aca="false">$Q$6</f>
        <v>4165509.529</v>
      </c>
      <c r="R66" s="24"/>
      <c r="S66" s="43" t="n">
        <f aca="false">M66</f>
        <v>0.214594907407407</v>
      </c>
      <c r="T66" s="44" t="n">
        <f aca="false">$O$6</f>
        <v>160.9</v>
      </c>
      <c r="U66" s="24" t="n">
        <f aca="false">$P$6</f>
        <v>25888.81</v>
      </c>
      <c r="V66" s="24" t="n">
        <f aca="false">$Q$6</f>
        <v>4165509.529</v>
      </c>
      <c r="W66" s="35"/>
      <c r="X66" s="24" t="n">
        <f aca="false">$N$6</f>
        <v>1</v>
      </c>
      <c r="Y66" s="36" t="n">
        <f aca="false">S66</f>
        <v>0.214594907407407</v>
      </c>
      <c r="Z66" s="24" t="n">
        <f aca="false">$P$6</f>
        <v>25888.81</v>
      </c>
      <c r="AA66" s="24" t="n">
        <f aca="false">$Q$6</f>
        <v>4165509.529</v>
      </c>
      <c r="AB66" s="35"/>
      <c r="AC66" s="24" t="n">
        <f aca="false">$N$6</f>
        <v>1</v>
      </c>
      <c r="AD66" s="44" t="n">
        <f aca="false">$O$6</f>
        <v>160.9</v>
      </c>
      <c r="AE66" s="36" t="n">
        <f aca="false">Y66</f>
        <v>0.214594907407407</v>
      </c>
      <c r="AF66" s="24" t="n">
        <f aca="false">$Q$6</f>
        <v>4165509.529</v>
      </c>
      <c r="AG66" s="35"/>
      <c r="AH66" s="24" t="n">
        <f aca="false">$N$6</f>
        <v>1</v>
      </c>
      <c r="AI66" s="44" t="n">
        <f aca="false">$O$6</f>
        <v>160.9</v>
      </c>
      <c r="AJ66" s="24" t="n">
        <f aca="false">$P$6</f>
        <v>25888.81</v>
      </c>
      <c r="AK66" s="36" t="n">
        <f aca="false">AE66</f>
        <v>0.214594907407407</v>
      </c>
    </row>
    <row r="67" customFormat="false" ht="14.65" hidden="false" customHeight="false" outlineLevel="0" collapsed="false">
      <c r="A67" s="47" t="n">
        <v>92</v>
      </c>
      <c r="B67" s="13" t="n">
        <v>0.0282986111111111</v>
      </c>
      <c r="C67" s="13" t="n">
        <v>0.0727546296296296</v>
      </c>
      <c r="D67" s="13" t="n">
        <v>0.152858796296296</v>
      </c>
      <c r="E67" s="13" t="n">
        <v>0.343773148148148</v>
      </c>
      <c r="F67" s="39" t="n">
        <f aca="true">INDIRECT(G67)</f>
        <v>0.153870918171726</v>
      </c>
      <c r="G67" s="40" t="str">
        <f aca="false">ADDRESS(H67,10)</f>
        <v>$J$392</v>
      </c>
      <c r="H67" s="40" t="n">
        <v>392</v>
      </c>
      <c r="I67" s="35"/>
      <c r="J67" s="36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</row>
    <row r="68" customFormat="false" ht="14.65" hidden="false" customHeight="false" outlineLevel="0" collapsed="false">
      <c r="A68" s="47" t="n">
        <v>93</v>
      </c>
      <c r="B68" s="13" t="n">
        <v>0.02875</v>
      </c>
      <c r="C68" s="13" t="n">
        <v>0.0739699074074074</v>
      </c>
      <c r="D68" s="13" t="n">
        <v>0.155740740740741</v>
      </c>
      <c r="E68" s="13" t="n">
        <v>0.352256944444444</v>
      </c>
      <c r="F68" s="39" t="n">
        <f aca="true">INDIRECT(G68)</f>
        <v>0.156776492575234</v>
      </c>
      <c r="G68" s="40" t="str">
        <f aca="false">ADDRESS(H68,10)</f>
        <v>$J$398</v>
      </c>
      <c r="H68" s="40" t="n">
        <v>398</v>
      </c>
      <c r="I68" s="34" t="n">
        <f aca="false">I62+1</f>
        <v>13</v>
      </c>
      <c r="J68" s="41" t="n">
        <f aca="false">L69+$F$1*L70+L71*$F$1*$F$1+L72*$F$1*$F$1*$F$1</f>
        <v>0.102919395487479</v>
      </c>
      <c r="K68" s="34" t="n">
        <f aca="false">MDETERM(N69:Q72)</f>
        <v>87075186831.3602</v>
      </c>
      <c r="L68" s="35"/>
      <c r="M68" s="35"/>
      <c r="N68" s="24" t="s">
        <v>6</v>
      </c>
      <c r="O68" s="24" t="s">
        <v>7</v>
      </c>
      <c r="P68" s="24" t="s">
        <v>8</v>
      </c>
      <c r="Q68" s="24" t="s">
        <v>9</v>
      </c>
      <c r="R68" s="24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</row>
    <row r="69" customFormat="false" ht="14.65" hidden="false" customHeight="false" outlineLevel="0" collapsed="false">
      <c r="A69" s="47" t="n">
        <v>94</v>
      </c>
      <c r="B69" s="13" t="n">
        <v>0.029212962962963</v>
      </c>
      <c r="C69" s="13" t="n">
        <v>0.0752777777777778</v>
      </c>
      <c r="D69" s="13" t="n">
        <v>0.158831018518519</v>
      </c>
      <c r="E69" s="13" t="n">
        <v>0.3615625</v>
      </c>
      <c r="F69" s="39" t="n">
        <f aca="true">INDIRECT(G69)</f>
        <v>0.159892043287307</v>
      </c>
      <c r="G69" s="40" t="str">
        <f aca="false">ADDRESS(H69,10)</f>
        <v>$J$404</v>
      </c>
      <c r="H69" s="40" t="n">
        <v>404</v>
      </c>
      <c r="I69" s="35" t="str">
        <f aca="false">ADDRESS(I68,2,1)</f>
        <v>$B$13</v>
      </c>
      <c r="J69" s="36" t="n">
        <f aca="true">INDIRECT(I69)</f>
        <v>0.0197800925925926</v>
      </c>
      <c r="K69" s="34" t="n">
        <f aca="false">MDETERM(S69:V72)</f>
        <v>-2441485.20462242</v>
      </c>
      <c r="L69" s="34" t="n">
        <f aca="false">K69/K68</f>
        <v>-2.80388167222757E-005</v>
      </c>
      <c r="M69" s="36" t="n">
        <f aca="false">J69</f>
        <v>0.0197800925925926</v>
      </c>
      <c r="N69" s="24" t="n">
        <f aca="false">$N$3</f>
        <v>1</v>
      </c>
      <c r="O69" s="24" t="n">
        <f aca="false">$O$3</f>
        <v>16</v>
      </c>
      <c r="P69" s="24" t="n">
        <f aca="false">$P$3</f>
        <v>256</v>
      </c>
      <c r="Q69" s="24" t="n">
        <f aca="false">$Q$3</f>
        <v>4096</v>
      </c>
      <c r="R69" s="24"/>
      <c r="S69" s="43" t="n">
        <f aca="false">M69</f>
        <v>0.0197800925925926</v>
      </c>
      <c r="T69" s="24" t="n">
        <f aca="false">$O$3</f>
        <v>16</v>
      </c>
      <c r="U69" s="24" t="n">
        <f aca="false">$P$3</f>
        <v>256</v>
      </c>
      <c r="V69" s="24" t="n">
        <f aca="false">$Q$3</f>
        <v>4096</v>
      </c>
      <c r="W69" s="35"/>
      <c r="X69" s="24" t="n">
        <f aca="false">$N$3</f>
        <v>1</v>
      </c>
      <c r="Y69" s="36" t="n">
        <f aca="false">S69</f>
        <v>0.0197800925925926</v>
      </c>
      <c r="Z69" s="24" t="n">
        <f aca="false">$P$3</f>
        <v>256</v>
      </c>
      <c r="AA69" s="24" t="n">
        <f aca="false">$Q$3</f>
        <v>4096</v>
      </c>
      <c r="AB69" s="35"/>
      <c r="AC69" s="24" t="n">
        <f aca="false">$N$3</f>
        <v>1</v>
      </c>
      <c r="AD69" s="24" t="n">
        <f aca="false">$O$3</f>
        <v>16</v>
      </c>
      <c r="AE69" s="36" t="n">
        <f aca="false">Y69</f>
        <v>0.0197800925925926</v>
      </c>
      <c r="AF69" s="24" t="n">
        <f aca="false">$Q$3</f>
        <v>4096</v>
      </c>
      <c r="AG69" s="35"/>
      <c r="AH69" s="24" t="n">
        <f aca="false">$N$3</f>
        <v>1</v>
      </c>
      <c r="AI69" s="24" t="n">
        <f aca="false">$O$3</f>
        <v>16</v>
      </c>
      <c r="AJ69" s="24" t="n">
        <f aca="false">$P$3</f>
        <v>256</v>
      </c>
      <c r="AK69" s="36" t="n">
        <f aca="false">AE69</f>
        <v>0.0197800925925926</v>
      </c>
    </row>
    <row r="70" customFormat="false" ht="14.65" hidden="false" customHeight="false" outlineLevel="0" collapsed="false">
      <c r="A70" s="47" t="n">
        <v>95</v>
      </c>
      <c r="B70" s="13" t="n">
        <v>0.0297222222222222</v>
      </c>
      <c r="C70" s="13" t="n">
        <v>0.0766666666666667</v>
      </c>
      <c r="D70" s="13" t="n">
        <v>0.162175925925926</v>
      </c>
      <c r="E70" s="13" t="n">
        <v>0.37181712962963</v>
      </c>
      <c r="F70" s="39" t="n">
        <f aca="true">INDIRECT(G70)</f>
        <v>0.16326509801667</v>
      </c>
      <c r="G70" s="40" t="str">
        <f aca="false">ADDRESS(H70,10)</f>
        <v>$J$410</v>
      </c>
      <c r="H70" s="40" t="n">
        <v>410</v>
      </c>
      <c r="I70" s="35" t="str">
        <f aca="false">ADDRESS(I68,3,1)</f>
        <v>$C$13</v>
      </c>
      <c r="J70" s="36" t="n">
        <f aca="true">INDIRECT(I70)</f>
        <v>0.0500925925925926</v>
      </c>
      <c r="K70" s="34" t="n">
        <f aca="false">MDETERM(X69:AA72)</f>
        <v>106946525.902062</v>
      </c>
      <c r="L70" s="34" t="n">
        <f aca="false">K70/K68</f>
        <v>0.00122820897426482</v>
      </c>
      <c r="M70" s="36" t="n">
        <f aca="false">J70</f>
        <v>0.0500925925925926</v>
      </c>
      <c r="N70" s="24" t="n">
        <f aca="false">$N$4</f>
        <v>1</v>
      </c>
      <c r="O70" s="24" t="n">
        <f aca="false">$O$4</f>
        <v>40</v>
      </c>
      <c r="P70" s="24" t="n">
        <f aca="false">$P$4</f>
        <v>1600</v>
      </c>
      <c r="Q70" s="24" t="n">
        <f aca="false">$Q$4</f>
        <v>64000</v>
      </c>
      <c r="R70" s="24"/>
      <c r="S70" s="43" t="n">
        <f aca="false">M70</f>
        <v>0.0500925925925926</v>
      </c>
      <c r="T70" s="24" t="n">
        <f aca="false">$O$4</f>
        <v>40</v>
      </c>
      <c r="U70" s="24" t="n">
        <f aca="false">$P$4</f>
        <v>1600</v>
      </c>
      <c r="V70" s="24" t="n">
        <f aca="false">$Q$4</f>
        <v>64000</v>
      </c>
      <c r="W70" s="35"/>
      <c r="X70" s="24" t="n">
        <f aca="false">$N$4</f>
        <v>1</v>
      </c>
      <c r="Y70" s="36" t="n">
        <f aca="false">S70</f>
        <v>0.0500925925925926</v>
      </c>
      <c r="Z70" s="24" t="n">
        <f aca="false">$P$4</f>
        <v>1600</v>
      </c>
      <c r="AA70" s="24" t="n">
        <f aca="false">$Q$4</f>
        <v>64000</v>
      </c>
      <c r="AB70" s="35"/>
      <c r="AC70" s="24" t="n">
        <f aca="false">$N$4</f>
        <v>1</v>
      </c>
      <c r="AD70" s="24" t="n">
        <f aca="false">$O$4</f>
        <v>40</v>
      </c>
      <c r="AE70" s="36" t="n">
        <f aca="false">Y70</f>
        <v>0.0500925925925926</v>
      </c>
      <c r="AF70" s="24" t="n">
        <f aca="false">$Q$4</f>
        <v>64000</v>
      </c>
      <c r="AG70" s="35"/>
      <c r="AH70" s="24" t="n">
        <f aca="false">$N$4</f>
        <v>1</v>
      </c>
      <c r="AI70" s="24" t="n">
        <f aca="false">$O$4</f>
        <v>40</v>
      </c>
      <c r="AJ70" s="24" t="n">
        <f aca="false">$P$4</f>
        <v>1600</v>
      </c>
      <c r="AK70" s="36" t="n">
        <f aca="false">AE70</f>
        <v>0.0500925925925926</v>
      </c>
    </row>
    <row r="71" customFormat="false" ht="14.65" hidden="false" customHeight="false" outlineLevel="0" collapsed="false">
      <c r="A71" s="47" t="n">
        <v>96</v>
      </c>
      <c r="B71" s="13" t="n">
        <v>0.0302546296296296</v>
      </c>
      <c r="C71" s="13" t="n">
        <v>0.0781481481481482</v>
      </c>
      <c r="D71" s="13" t="n">
        <v>0.165775462962963</v>
      </c>
      <c r="E71" s="13" t="n">
        <v>0.38318287037037</v>
      </c>
      <c r="F71" s="39" t="n">
        <f aca="true">INDIRECT(G71)</f>
        <v>0.166895389279545</v>
      </c>
      <c r="G71" s="40" t="str">
        <f aca="false">ADDRESS(H71,10)</f>
        <v>$J$416</v>
      </c>
      <c r="H71" s="40" t="n">
        <v>416</v>
      </c>
      <c r="I71" s="35" t="str">
        <f aca="false">ADDRESS(I68,4,1)</f>
        <v>$D$13</v>
      </c>
      <c r="J71" s="36" t="n">
        <f aca="true">INDIRECT(I71)</f>
        <v>0.102280092592593</v>
      </c>
      <c r="K71" s="34" t="n">
        <f aca="false">MDETERM(AC69:AF72)</f>
        <v>52881.3873822211</v>
      </c>
      <c r="L71" s="34" t="n">
        <f aca="false">K71/K68</f>
        <v>6.07307194007373E-007</v>
      </c>
      <c r="M71" s="36" t="n">
        <f aca="false">J71</f>
        <v>0.102280092592593</v>
      </c>
      <c r="N71" s="24" t="n">
        <f aca="false">$N$5</f>
        <v>1</v>
      </c>
      <c r="O71" s="24" t="n">
        <f aca="false">$O$5</f>
        <v>80</v>
      </c>
      <c r="P71" s="24" t="n">
        <f aca="false">$P$5</f>
        <v>6400</v>
      </c>
      <c r="Q71" s="24" t="n">
        <f aca="false">$Q$5</f>
        <v>512000</v>
      </c>
      <c r="R71" s="24"/>
      <c r="S71" s="43" t="n">
        <f aca="false">M71</f>
        <v>0.102280092592593</v>
      </c>
      <c r="T71" s="24" t="n">
        <f aca="false">$O$5</f>
        <v>80</v>
      </c>
      <c r="U71" s="24" t="n">
        <f aca="false">$P$5</f>
        <v>6400</v>
      </c>
      <c r="V71" s="24" t="n">
        <f aca="false">$Q$5</f>
        <v>512000</v>
      </c>
      <c r="W71" s="35"/>
      <c r="X71" s="24" t="n">
        <f aca="false">$N$5</f>
        <v>1</v>
      </c>
      <c r="Y71" s="36" t="n">
        <f aca="false">S71</f>
        <v>0.102280092592593</v>
      </c>
      <c r="Z71" s="24" t="n">
        <f aca="false">$P$5</f>
        <v>6400</v>
      </c>
      <c r="AA71" s="24" t="n">
        <f aca="false">$Q$5</f>
        <v>512000</v>
      </c>
      <c r="AB71" s="35"/>
      <c r="AC71" s="24" t="n">
        <f aca="false">$N$5</f>
        <v>1</v>
      </c>
      <c r="AD71" s="24" t="n">
        <f aca="false">$O$5</f>
        <v>80</v>
      </c>
      <c r="AE71" s="36" t="n">
        <f aca="false">Y71</f>
        <v>0.102280092592593</v>
      </c>
      <c r="AF71" s="24" t="n">
        <f aca="false">$Q$5</f>
        <v>512000</v>
      </c>
      <c r="AG71" s="35"/>
      <c r="AH71" s="24" t="n">
        <f aca="false">$N$5</f>
        <v>1</v>
      </c>
      <c r="AI71" s="24" t="n">
        <f aca="false">$O$5</f>
        <v>80</v>
      </c>
      <c r="AJ71" s="24" t="n">
        <f aca="false">$P$5</f>
        <v>6400</v>
      </c>
      <c r="AK71" s="36" t="n">
        <f aca="false">AE71</f>
        <v>0.102280092592593</v>
      </c>
    </row>
    <row r="72" customFormat="false" ht="14.65" hidden="false" customHeight="false" outlineLevel="0" collapsed="false">
      <c r="A72" s="47" t="n">
        <v>97</v>
      </c>
      <c r="B72" s="13" t="n">
        <v>0.0308217592592593</v>
      </c>
      <c r="C72" s="13" t="n">
        <v>0.0797569444444444</v>
      </c>
      <c r="D72" s="13" t="n">
        <v>0.1696875</v>
      </c>
      <c r="E72" s="13" t="n">
        <v>0.395868055555555</v>
      </c>
      <c r="F72" s="39" t="n">
        <f aca="true">INDIRECT(G72)</f>
        <v>0.170841091842029</v>
      </c>
      <c r="G72" s="40" t="str">
        <f aca="false">ADDRESS(H72,10)</f>
        <v>$J$422</v>
      </c>
      <c r="H72" s="40" t="n">
        <v>422</v>
      </c>
      <c r="I72" s="35" t="str">
        <f aca="false">ADDRESS(I68,5,1)</f>
        <v>$E$13</v>
      </c>
      <c r="J72" s="36" t="n">
        <f aca="true">INDIRECT(I72)</f>
        <v>0.214652777777778</v>
      </c>
      <c r="K72" s="34" t="n">
        <f aca="false">MDETERM(AH69:AK72)</f>
        <v>28.001377777783</v>
      </c>
      <c r="L72" s="34" t="n">
        <f aca="false">K72/K68</f>
        <v>3.21577004847704E-010</v>
      </c>
      <c r="M72" s="36" t="n">
        <f aca="false">J72</f>
        <v>0.214652777777778</v>
      </c>
      <c r="N72" s="24" t="n">
        <f aca="false">$N$6</f>
        <v>1</v>
      </c>
      <c r="O72" s="44" t="n">
        <f aca="false">$O$6</f>
        <v>160.9</v>
      </c>
      <c r="P72" s="24" t="n">
        <f aca="false">$P$6</f>
        <v>25888.81</v>
      </c>
      <c r="Q72" s="24" t="n">
        <f aca="false">$Q$6</f>
        <v>4165509.529</v>
      </c>
      <c r="R72" s="24"/>
      <c r="S72" s="43" t="n">
        <f aca="false">M72</f>
        <v>0.214652777777778</v>
      </c>
      <c r="T72" s="44" t="n">
        <f aca="false">$O$6</f>
        <v>160.9</v>
      </c>
      <c r="U72" s="24" t="n">
        <f aca="false">$P$6</f>
        <v>25888.81</v>
      </c>
      <c r="V72" s="24" t="n">
        <f aca="false">$Q$6</f>
        <v>4165509.529</v>
      </c>
      <c r="W72" s="35"/>
      <c r="X72" s="24" t="n">
        <f aca="false">$N$6</f>
        <v>1</v>
      </c>
      <c r="Y72" s="36" t="n">
        <f aca="false">S72</f>
        <v>0.214652777777778</v>
      </c>
      <c r="Z72" s="24" t="n">
        <f aca="false">$P$6</f>
        <v>25888.81</v>
      </c>
      <c r="AA72" s="24" t="n">
        <f aca="false">$Q$6</f>
        <v>4165509.529</v>
      </c>
      <c r="AB72" s="35"/>
      <c r="AC72" s="24" t="n">
        <f aca="false">$N$6</f>
        <v>1</v>
      </c>
      <c r="AD72" s="44" t="n">
        <f aca="false">$O$6</f>
        <v>160.9</v>
      </c>
      <c r="AE72" s="36" t="n">
        <f aca="false">Y72</f>
        <v>0.214652777777778</v>
      </c>
      <c r="AF72" s="24" t="n">
        <f aca="false">$Q$6</f>
        <v>4165509.529</v>
      </c>
      <c r="AG72" s="35"/>
      <c r="AH72" s="24" t="n">
        <f aca="false">$N$6</f>
        <v>1</v>
      </c>
      <c r="AI72" s="44" t="n">
        <f aca="false">$O$6</f>
        <v>160.9</v>
      </c>
      <c r="AJ72" s="24" t="n">
        <f aca="false">$P$6</f>
        <v>25888.81</v>
      </c>
      <c r="AK72" s="36" t="n">
        <f aca="false">AE72</f>
        <v>0.214652777777778</v>
      </c>
    </row>
    <row r="73" customFormat="false" ht="14.65" hidden="false" customHeight="false" outlineLevel="0" collapsed="false">
      <c r="A73" s="47" t="n">
        <v>98</v>
      </c>
      <c r="B73" s="13" t="n">
        <v>0.0314467592592593</v>
      </c>
      <c r="C73" s="13" t="n">
        <v>0.0814814814814815</v>
      </c>
      <c r="D73" s="13" t="n">
        <v>0.173958333333333</v>
      </c>
      <c r="E73" s="13" t="n">
        <v>0.410162037037037</v>
      </c>
      <c r="F73" s="39" t="n">
        <f aca="true">INDIRECT(G73)</f>
        <v>0.175149795398131</v>
      </c>
      <c r="G73" s="40" t="str">
        <f aca="false">ADDRESS(H73,10)</f>
        <v>$J$428</v>
      </c>
      <c r="H73" s="40" t="n">
        <v>428</v>
      </c>
      <c r="I73" s="35"/>
      <c r="J73" s="36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</row>
    <row r="74" customFormat="false" ht="14.65" hidden="false" customHeight="false" outlineLevel="0" collapsed="false">
      <c r="A74" s="47" t="n">
        <v>99</v>
      </c>
      <c r="F74" s="0"/>
      <c r="H74" s="0"/>
      <c r="I74" s="34" t="n">
        <f aca="false">I68+1</f>
        <v>14</v>
      </c>
      <c r="J74" s="41" t="n">
        <f aca="false">L75+$F$1*L76+L77*$F$1*$F$1+L78*$F$1*$F$1*$F$1</f>
        <v>0.102954482306326</v>
      </c>
      <c r="K74" s="34" t="n">
        <f aca="false">MDETERM(N75:Q78)</f>
        <v>87075186831.3602</v>
      </c>
      <c r="L74" s="35"/>
      <c r="M74" s="35"/>
      <c r="N74" s="24" t="s">
        <v>6</v>
      </c>
      <c r="O74" s="24" t="s">
        <v>7</v>
      </c>
      <c r="P74" s="24" t="s">
        <v>8</v>
      </c>
      <c r="Q74" s="24" t="s">
        <v>9</v>
      </c>
      <c r="R74" s="2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</row>
    <row r="75" customFormat="false" ht="14.65" hidden="false" customHeight="false" outlineLevel="0" collapsed="false">
      <c r="A75" s="47" t="n">
        <v>100</v>
      </c>
      <c r="B75" s="35"/>
      <c r="C75" s="35"/>
      <c r="F75" s="0"/>
      <c r="H75" s="0"/>
      <c r="I75" s="35" t="str">
        <f aca="false">ADDRESS(I74,2,1)</f>
        <v>$B$14</v>
      </c>
      <c r="J75" s="36" t="n">
        <f aca="true">INDIRECT(I75)</f>
        <v>0.0197916666666667</v>
      </c>
      <c r="K75" s="34" t="n">
        <f aca="false">MDETERM(S75:V78)</f>
        <v>-613506.21546681</v>
      </c>
      <c r="L75" s="34" t="n">
        <f aca="false">K75/K74</f>
        <v>-7.0457065645463E-006</v>
      </c>
      <c r="M75" s="36" t="n">
        <f aca="false">J75</f>
        <v>0.0197916666666667</v>
      </c>
      <c r="N75" s="24" t="n">
        <f aca="false">$N$3</f>
        <v>1</v>
      </c>
      <c r="O75" s="24" t="n">
        <f aca="false">$O$3</f>
        <v>16</v>
      </c>
      <c r="P75" s="24" t="n">
        <f aca="false">$P$3</f>
        <v>256</v>
      </c>
      <c r="Q75" s="24" t="n">
        <f aca="false">$Q$3</f>
        <v>4096</v>
      </c>
      <c r="R75" s="24"/>
      <c r="S75" s="43" t="n">
        <f aca="false">M75</f>
        <v>0.0197916666666667</v>
      </c>
      <c r="T75" s="24" t="n">
        <f aca="false">$O$3</f>
        <v>16</v>
      </c>
      <c r="U75" s="24" t="n">
        <f aca="false">$P$3</f>
        <v>256</v>
      </c>
      <c r="V75" s="24" t="n">
        <f aca="false">$Q$3</f>
        <v>4096</v>
      </c>
      <c r="W75" s="35"/>
      <c r="X75" s="24" t="n">
        <f aca="false">$N$3</f>
        <v>1</v>
      </c>
      <c r="Y75" s="36" t="n">
        <f aca="false">S75</f>
        <v>0.0197916666666667</v>
      </c>
      <c r="Z75" s="24" t="n">
        <f aca="false">$P$3</f>
        <v>256</v>
      </c>
      <c r="AA75" s="24" t="n">
        <f aca="false">$Q$3</f>
        <v>4096</v>
      </c>
      <c r="AB75" s="35"/>
      <c r="AC75" s="24" t="n">
        <f aca="false">$N$3</f>
        <v>1</v>
      </c>
      <c r="AD75" s="24" t="n">
        <f aca="false">$O$3</f>
        <v>16</v>
      </c>
      <c r="AE75" s="36" t="n">
        <f aca="false">Y75</f>
        <v>0.0197916666666667</v>
      </c>
      <c r="AF75" s="24" t="n">
        <f aca="false">$Q$3</f>
        <v>4096</v>
      </c>
      <c r="AG75" s="35"/>
      <c r="AH75" s="24" t="n">
        <f aca="false">$N$3</f>
        <v>1</v>
      </c>
      <c r="AI75" s="24" t="n">
        <f aca="false">$O$3</f>
        <v>16</v>
      </c>
      <c r="AJ75" s="24" t="n">
        <f aca="false">$P$3</f>
        <v>256</v>
      </c>
      <c r="AK75" s="36" t="n">
        <f aca="false">AE75</f>
        <v>0.0197916666666667</v>
      </c>
    </row>
    <row r="76" customFormat="false" ht="14.65" hidden="false" customHeight="false" outlineLevel="0" collapsed="false">
      <c r="A76" s="35"/>
      <c r="B76" s="35"/>
      <c r="C76" s="35"/>
      <c r="D76" s="35"/>
      <c r="E76" s="35"/>
      <c r="F76" s="36"/>
      <c r="G76" s="35"/>
      <c r="H76" s="34"/>
      <c r="I76" s="35" t="str">
        <f aca="false">ADDRESS(I74,3,1)</f>
        <v>$C$14</v>
      </c>
      <c r="J76" s="36" t="n">
        <f aca="true">INDIRECT(I76)</f>
        <v>0.0501041666666667</v>
      </c>
      <c r="K76" s="34" t="n">
        <f aca="false">MDETERM(X75:AA78)</f>
        <v>106870808.311027</v>
      </c>
      <c r="L76" s="34" t="n">
        <f aca="false">K76/K74</f>
        <v>0.00122733940861941</v>
      </c>
      <c r="M76" s="36" t="n">
        <f aca="false">J76</f>
        <v>0.0501041666666667</v>
      </c>
      <c r="N76" s="24" t="n">
        <f aca="false">$N$4</f>
        <v>1</v>
      </c>
      <c r="O76" s="24" t="n">
        <f aca="false">$O$4</f>
        <v>40</v>
      </c>
      <c r="P76" s="24" t="n">
        <f aca="false">$P$4</f>
        <v>1600</v>
      </c>
      <c r="Q76" s="24" t="n">
        <f aca="false">$Q$4</f>
        <v>64000</v>
      </c>
      <c r="R76" s="24"/>
      <c r="S76" s="43" t="n">
        <f aca="false">M76</f>
        <v>0.0501041666666667</v>
      </c>
      <c r="T76" s="24" t="n">
        <f aca="false">$O$4</f>
        <v>40</v>
      </c>
      <c r="U76" s="24" t="n">
        <f aca="false">$P$4</f>
        <v>1600</v>
      </c>
      <c r="V76" s="24" t="n">
        <f aca="false">$Q$4</f>
        <v>64000</v>
      </c>
      <c r="W76" s="35"/>
      <c r="X76" s="24" t="n">
        <f aca="false">$N$4</f>
        <v>1</v>
      </c>
      <c r="Y76" s="36" t="n">
        <f aca="false">S76</f>
        <v>0.0501041666666667</v>
      </c>
      <c r="Z76" s="24" t="n">
        <f aca="false">$P$4</f>
        <v>1600</v>
      </c>
      <c r="AA76" s="24" t="n">
        <f aca="false">$Q$4</f>
        <v>64000</v>
      </c>
      <c r="AB76" s="35"/>
      <c r="AC76" s="24" t="n">
        <f aca="false">$N$4</f>
        <v>1</v>
      </c>
      <c r="AD76" s="24" t="n">
        <f aca="false">$O$4</f>
        <v>40</v>
      </c>
      <c r="AE76" s="36" t="n">
        <f aca="false">Y76</f>
        <v>0.0501041666666667</v>
      </c>
      <c r="AF76" s="24" t="n">
        <f aca="false">$Q$4</f>
        <v>64000</v>
      </c>
      <c r="AG76" s="35"/>
      <c r="AH76" s="24" t="n">
        <f aca="false">$N$4</f>
        <v>1</v>
      </c>
      <c r="AI76" s="24" t="n">
        <f aca="false">$O$4</f>
        <v>40</v>
      </c>
      <c r="AJ76" s="24" t="n">
        <f aca="false">$P$4</f>
        <v>1600</v>
      </c>
      <c r="AK76" s="36" t="n">
        <f aca="false">AE76</f>
        <v>0.0501041666666667</v>
      </c>
    </row>
    <row r="77" customFormat="false" ht="14.65" hidden="false" customHeight="false" outlineLevel="0" collapsed="false">
      <c r="A77" s="35"/>
      <c r="B77" s="35"/>
      <c r="C77" s="35"/>
      <c r="D77" s="35"/>
      <c r="E77" s="35"/>
      <c r="F77" s="36"/>
      <c r="G77" s="35"/>
      <c r="H77" s="34"/>
      <c r="I77" s="35" t="str">
        <f aca="false">ADDRESS(I74,4,1)</f>
        <v>$D$14</v>
      </c>
      <c r="J77" s="36" t="n">
        <f aca="true">INDIRECT(I77)</f>
        <v>0.102314814814815</v>
      </c>
      <c r="K77" s="34" t="n">
        <f aca="false">MDETERM(AC75:AF78)</f>
        <v>54508.800231667</v>
      </c>
      <c r="L77" s="34" t="n">
        <f aca="false">K77/K74</f>
        <v>6.25996936845338E-007</v>
      </c>
      <c r="M77" s="36" t="n">
        <f aca="false">J77</f>
        <v>0.102314814814815</v>
      </c>
      <c r="N77" s="24" t="n">
        <f aca="false">$N$5</f>
        <v>1</v>
      </c>
      <c r="O77" s="24" t="n">
        <f aca="false">$O$5</f>
        <v>80</v>
      </c>
      <c r="P77" s="24" t="n">
        <f aca="false">$P$5</f>
        <v>6400</v>
      </c>
      <c r="Q77" s="24" t="n">
        <f aca="false">$Q$5</f>
        <v>512000</v>
      </c>
      <c r="R77" s="24"/>
      <c r="S77" s="43" t="n">
        <f aca="false">M77</f>
        <v>0.102314814814815</v>
      </c>
      <c r="T77" s="24" t="n">
        <f aca="false">$O$5</f>
        <v>80</v>
      </c>
      <c r="U77" s="24" t="n">
        <f aca="false">$P$5</f>
        <v>6400</v>
      </c>
      <c r="V77" s="24" t="n">
        <f aca="false">$Q$5</f>
        <v>512000</v>
      </c>
      <c r="W77" s="35"/>
      <c r="X77" s="24" t="n">
        <f aca="false">$N$5</f>
        <v>1</v>
      </c>
      <c r="Y77" s="36" t="n">
        <f aca="false">S77</f>
        <v>0.102314814814815</v>
      </c>
      <c r="Z77" s="24" t="n">
        <f aca="false">$P$5</f>
        <v>6400</v>
      </c>
      <c r="AA77" s="24" t="n">
        <f aca="false">$Q$5</f>
        <v>512000</v>
      </c>
      <c r="AB77" s="35"/>
      <c r="AC77" s="24" t="n">
        <f aca="false">$N$5</f>
        <v>1</v>
      </c>
      <c r="AD77" s="24" t="n">
        <f aca="false">$O$5</f>
        <v>80</v>
      </c>
      <c r="AE77" s="36" t="n">
        <f aca="false">Y77</f>
        <v>0.102314814814815</v>
      </c>
      <c r="AF77" s="24" t="n">
        <f aca="false">$Q$5</f>
        <v>512000</v>
      </c>
      <c r="AG77" s="35"/>
      <c r="AH77" s="24" t="n">
        <f aca="false">$N$5</f>
        <v>1</v>
      </c>
      <c r="AI77" s="24" t="n">
        <f aca="false">$O$5</f>
        <v>80</v>
      </c>
      <c r="AJ77" s="24" t="n">
        <f aca="false">$P$5</f>
        <v>6400</v>
      </c>
      <c r="AK77" s="36" t="n">
        <f aca="false">AE77</f>
        <v>0.102314814814815</v>
      </c>
    </row>
    <row r="78" customFormat="false" ht="14.65" hidden="false" customHeight="false" outlineLevel="0" collapsed="false">
      <c r="A78" s="35"/>
      <c r="B78" s="35"/>
      <c r="C78" s="35"/>
      <c r="D78" s="35"/>
      <c r="E78" s="35"/>
      <c r="F78" s="36"/>
      <c r="G78" s="35"/>
      <c r="H78" s="34"/>
      <c r="I78" s="35" t="str">
        <f aca="false">ADDRESS(I74,5,1)</f>
        <v>$E$14</v>
      </c>
      <c r="J78" s="36" t="n">
        <f aca="true">INDIRECT(I78)</f>
        <v>0.214722222222222</v>
      </c>
      <c r="K78" s="34" t="n">
        <f aca="false">MDETERM(AH75:AK78)</f>
        <v>21.8244833333314</v>
      </c>
      <c r="L78" s="34" t="n">
        <f aca="false">K78/K74</f>
        <v>2.5063952346837E-010</v>
      </c>
      <c r="M78" s="36" t="n">
        <f aca="false">J78</f>
        <v>0.214722222222222</v>
      </c>
      <c r="N78" s="24" t="n">
        <f aca="false">$N$6</f>
        <v>1</v>
      </c>
      <c r="O78" s="44" t="n">
        <f aca="false">$O$6</f>
        <v>160.9</v>
      </c>
      <c r="P78" s="24" t="n">
        <f aca="false">$P$6</f>
        <v>25888.81</v>
      </c>
      <c r="Q78" s="24" t="n">
        <f aca="false">$Q$6</f>
        <v>4165509.529</v>
      </c>
      <c r="R78" s="24"/>
      <c r="S78" s="43" t="n">
        <f aca="false">M78</f>
        <v>0.214722222222222</v>
      </c>
      <c r="T78" s="44" t="n">
        <f aca="false">$O$6</f>
        <v>160.9</v>
      </c>
      <c r="U78" s="24" t="n">
        <f aca="false">$P$6</f>
        <v>25888.81</v>
      </c>
      <c r="V78" s="24" t="n">
        <f aca="false">$Q$6</f>
        <v>4165509.529</v>
      </c>
      <c r="W78" s="35"/>
      <c r="X78" s="24" t="n">
        <f aca="false">$N$6</f>
        <v>1</v>
      </c>
      <c r="Y78" s="36" t="n">
        <f aca="false">S78</f>
        <v>0.214722222222222</v>
      </c>
      <c r="Z78" s="24" t="n">
        <f aca="false">$P$6</f>
        <v>25888.81</v>
      </c>
      <c r="AA78" s="24" t="n">
        <f aca="false">$Q$6</f>
        <v>4165509.529</v>
      </c>
      <c r="AB78" s="35"/>
      <c r="AC78" s="24" t="n">
        <f aca="false">$N$6</f>
        <v>1</v>
      </c>
      <c r="AD78" s="44" t="n">
        <f aca="false">$O$6</f>
        <v>160.9</v>
      </c>
      <c r="AE78" s="36" t="n">
        <f aca="false">Y78</f>
        <v>0.214722222222222</v>
      </c>
      <c r="AF78" s="24" t="n">
        <f aca="false">$Q$6</f>
        <v>4165509.529</v>
      </c>
      <c r="AG78" s="35"/>
      <c r="AH78" s="24" t="n">
        <f aca="false">$N$6</f>
        <v>1</v>
      </c>
      <c r="AI78" s="44" t="n">
        <f aca="false">$O$6</f>
        <v>160.9</v>
      </c>
      <c r="AJ78" s="24" t="n">
        <f aca="false">$P$6</f>
        <v>25888.81</v>
      </c>
      <c r="AK78" s="36" t="n">
        <f aca="false">AE78</f>
        <v>0.214722222222222</v>
      </c>
    </row>
    <row r="79" customFormat="false" ht="14.65" hidden="false" customHeight="false" outlineLevel="0" collapsed="false">
      <c r="A79" s="35"/>
      <c r="B79" s="35"/>
      <c r="C79" s="35"/>
      <c r="D79" s="35"/>
      <c r="E79" s="35"/>
      <c r="F79" s="36"/>
      <c r="G79" s="35"/>
      <c r="H79" s="34"/>
      <c r="I79" s="35"/>
      <c r="J79" s="36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</row>
    <row r="80" customFormat="false" ht="14.65" hidden="false" customHeight="false" outlineLevel="0" collapsed="false">
      <c r="A80" s="35"/>
      <c r="B80" s="35"/>
      <c r="C80" s="35"/>
      <c r="D80" s="35"/>
      <c r="E80" s="35"/>
      <c r="F80" s="36"/>
      <c r="G80" s="35"/>
      <c r="H80" s="34"/>
      <c r="I80" s="34" t="n">
        <f aca="false">I74+1</f>
        <v>15</v>
      </c>
      <c r="J80" s="41" t="n">
        <f aca="false">L81+$F$1*L82+L83*$F$1*$F$1+L84*$F$1*$F$1*$F$1</f>
        <v>0.102989498097734</v>
      </c>
      <c r="K80" s="34" t="n">
        <f aca="false">MDETERM(N81:Q84)</f>
        <v>87075186831.3602</v>
      </c>
      <c r="L80" s="35"/>
      <c r="M80" s="35"/>
      <c r="N80" s="24" t="s">
        <v>6</v>
      </c>
      <c r="O80" s="24" t="s">
        <v>7</v>
      </c>
      <c r="P80" s="24" t="s">
        <v>8</v>
      </c>
      <c r="Q80" s="24" t="s">
        <v>9</v>
      </c>
      <c r="R80" s="2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</row>
    <row r="81" customFormat="false" ht="14.65" hidden="false" customHeight="false" outlineLevel="0" collapsed="false">
      <c r="A81" s="35"/>
      <c r="B81" s="35"/>
      <c r="C81" s="35"/>
      <c r="D81" s="35"/>
      <c r="E81" s="35"/>
      <c r="F81" s="36"/>
      <c r="G81" s="35"/>
      <c r="H81" s="34"/>
      <c r="I81" s="35" t="str">
        <f aca="false">ADDRESS(I80,2,1)</f>
        <v>$B$15</v>
      </c>
      <c r="J81" s="36" t="n">
        <f aca="true">INDIRECT(I81)</f>
        <v>0.0197916666666667</v>
      </c>
      <c r="K81" s="34" t="n">
        <f aca="false">MDETERM(S81:V84)</f>
        <v>-1153391.41741148</v>
      </c>
      <c r="L81" s="34" t="n">
        <f aca="false">K81/K80</f>
        <v>-1.32459252673815E-005</v>
      </c>
      <c r="M81" s="36" t="n">
        <f aca="false">J81</f>
        <v>0.0197916666666667</v>
      </c>
      <c r="N81" s="24" t="n">
        <f aca="false">$N$3</f>
        <v>1</v>
      </c>
      <c r="O81" s="24" t="n">
        <f aca="false">$O$3</f>
        <v>16</v>
      </c>
      <c r="P81" s="24" t="n">
        <f aca="false">$P$3</f>
        <v>256</v>
      </c>
      <c r="Q81" s="24" t="n">
        <f aca="false">$Q$3</f>
        <v>4096</v>
      </c>
      <c r="R81" s="24"/>
      <c r="S81" s="43" t="n">
        <f aca="false">M81</f>
        <v>0.0197916666666667</v>
      </c>
      <c r="T81" s="24" t="n">
        <f aca="false">$O$3</f>
        <v>16</v>
      </c>
      <c r="U81" s="24" t="n">
        <f aca="false">$P$3</f>
        <v>256</v>
      </c>
      <c r="V81" s="24" t="n">
        <f aca="false">$Q$3</f>
        <v>4096</v>
      </c>
      <c r="W81" s="35"/>
      <c r="X81" s="24" t="n">
        <f aca="false">$N$3</f>
        <v>1</v>
      </c>
      <c r="Y81" s="36" t="n">
        <f aca="false">S81</f>
        <v>0.0197916666666667</v>
      </c>
      <c r="Z81" s="24" t="n">
        <f aca="false">$P$3</f>
        <v>256</v>
      </c>
      <c r="AA81" s="24" t="n">
        <f aca="false">$Q$3</f>
        <v>4096</v>
      </c>
      <c r="AB81" s="35"/>
      <c r="AC81" s="24" t="n">
        <f aca="false">$N$3</f>
        <v>1</v>
      </c>
      <c r="AD81" s="24" t="n">
        <f aca="false">$O$3</f>
        <v>16</v>
      </c>
      <c r="AE81" s="36" t="n">
        <f aca="false">Y81</f>
        <v>0.0197916666666667</v>
      </c>
      <c r="AF81" s="24" t="n">
        <f aca="false">$Q$3</f>
        <v>4096</v>
      </c>
      <c r="AG81" s="35"/>
      <c r="AH81" s="24" t="n">
        <f aca="false">$N$3</f>
        <v>1</v>
      </c>
      <c r="AI81" s="24" t="n">
        <f aca="false">$O$3</f>
        <v>16</v>
      </c>
      <c r="AJ81" s="24" t="n">
        <f aca="false">$P$3</f>
        <v>256</v>
      </c>
      <c r="AK81" s="36" t="n">
        <f aca="false">AE81</f>
        <v>0.0197916666666667</v>
      </c>
    </row>
    <row r="82" customFormat="false" ht="14.65" hidden="false" customHeight="false" outlineLevel="0" collapsed="false">
      <c r="A82" s="35"/>
      <c r="B82" s="35"/>
      <c r="C82" s="35"/>
      <c r="D82" s="35"/>
      <c r="E82" s="35"/>
      <c r="F82" s="36"/>
      <c r="G82" s="35"/>
      <c r="H82" s="34"/>
      <c r="I82" s="35" t="str">
        <f aca="false">ADDRESS(I80,3,1)</f>
        <v>$C$15</v>
      </c>
      <c r="J82" s="36" t="n">
        <f aca="true">INDIRECT(I82)</f>
        <v>0.0501157407407407</v>
      </c>
      <c r="K82" s="34" t="n">
        <f aca="false">MDETERM(X81:AA84)</f>
        <v>106900651.271602</v>
      </c>
      <c r="L82" s="34" t="n">
        <f aca="false">K82/K80</f>
        <v>0.00122768213496501</v>
      </c>
      <c r="M82" s="36" t="n">
        <f aca="false">J82</f>
        <v>0.0501157407407407</v>
      </c>
      <c r="N82" s="24" t="n">
        <f aca="false">$N$4</f>
        <v>1</v>
      </c>
      <c r="O82" s="24" t="n">
        <f aca="false">$O$4</f>
        <v>40</v>
      </c>
      <c r="P82" s="24" t="n">
        <f aca="false">$P$4</f>
        <v>1600</v>
      </c>
      <c r="Q82" s="24" t="n">
        <f aca="false">$Q$4</f>
        <v>64000</v>
      </c>
      <c r="R82" s="24"/>
      <c r="S82" s="43" t="n">
        <f aca="false">M82</f>
        <v>0.0501157407407407</v>
      </c>
      <c r="T82" s="24" t="n">
        <f aca="false">$O$4</f>
        <v>40</v>
      </c>
      <c r="U82" s="24" t="n">
        <f aca="false">$P$4</f>
        <v>1600</v>
      </c>
      <c r="V82" s="24" t="n">
        <f aca="false">$Q$4</f>
        <v>64000</v>
      </c>
      <c r="W82" s="35"/>
      <c r="X82" s="24" t="n">
        <f aca="false">$N$4</f>
        <v>1</v>
      </c>
      <c r="Y82" s="36" t="n">
        <f aca="false">S82</f>
        <v>0.0501157407407407</v>
      </c>
      <c r="Z82" s="24" t="n">
        <f aca="false">$P$4</f>
        <v>1600</v>
      </c>
      <c r="AA82" s="24" t="n">
        <f aca="false">$Q$4</f>
        <v>64000</v>
      </c>
      <c r="AB82" s="35"/>
      <c r="AC82" s="24" t="n">
        <f aca="false">$N$4</f>
        <v>1</v>
      </c>
      <c r="AD82" s="24" t="n">
        <f aca="false">$O$4</f>
        <v>40</v>
      </c>
      <c r="AE82" s="36" t="n">
        <f aca="false">Y82</f>
        <v>0.0501157407407407</v>
      </c>
      <c r="AF82" s="24" t="n">
        <f aca="false">$Q$4</f>
        <v>64000</v>
      </c>
      <c r="AG82" s="35"/>
      <c r="AH82" s="24" t="n">
        <f aca="false">$N$4</f>
        <v>1</v>
      </c>
      <c r="AI82" s="24" t="n">
        <f aca="false">$O$4</f>
        <v>40</v>
      </c>
      <c r="AJ82" s="24" t="n">
        <f aca="false">$P$4</f>
        <v>1600</v>
      </c>
      <c r="AK82" s="36" t="n">
        <f aca="false">AE82</f>
        <v>0.0501157407407407</v>
      </c>
    </row>
    <row r="83" customFormat="false" ht="14.65" hidden="false" customHeight="false" outlineLevel="0" collapsed="false">
      <c r="A83" s="35"/>
      <c r="B83" s="35"/>
      <c r="C83" s="35"/>
      <c r="D83" s="35"/>
      <c r="E83" s="35"/>
      <c r="F83" s="36"/>
      <c r="G83" s="35"/>
      <c r="H83" s="34"/>
      <c r="I83" s="35" t="str">
        <f aca="false">ADDRESS(I80,4,1)</f>
        <v>$D$15</v>
      </c>
      <c r="J83" s="36" t="n">
        <f aca="true">INDIRECT(I83)</f>
        <v>0.102349537037037</v>
      </c>
      <c r="K83" s="34" t="n">
        <f aca="false">MDETERM(AC81:AF84)</f>
        <v>54767.5438547277</v>
      </c>
      <c r="L83" s="34" t="n">
        <f aca="false">K83/K80</f>
        <v>6.28968433461956E-007</v>
      </c>
      <c r="M83" s="36" t="n">
        <f aca="false">J83</f>
        <v>0.102349537037037</v>
      </c>
      <c r="N83" s="24" t="n">
        <f aca="false">$N$5</f>
        <v>1</v>
      </c>
      <c r="O83" s="24" t="n">
        <f aca="false">$O$5</f>
        <v>80</v>
      </c>
      <c r="P83" s="24" t="n">
        <f aca="false">$P$5</f>
        <v>6400</v>
      </c>
      <c r="Q83" s="24" t="n">
        <f aca="false">$Q$5</f>
        <v>512000</v>
      </c>
      <c r="R83" s="24"/>
      <c r="S83" s="43" t="n">
        <f aca="false">M83</f>
        <v>0.102349537037037</v>
      </c>
      <c r="T83" s="24" t="n">
        <f aca="false">$O$5</f>
        <v>80</v>
      </c>
      <c r="U83" s="24" t="n">
        <f aca="false">$P$5</f>
        <v>6400</v>
      </c>
      <c r="V83" s="24" t="n">
        <f aca="false">$Q$5</f>
        <v>512000</v>
      </c>
      <c r="W83" s="35"/>
      <c r="X83" s="24" t="n">
        <f aca="false">$N$5</f>
        <v>1</v>
      </c>
      <c r="Y83" s="36" t="n">
        <f aca="false">S83</f>
        <v>0.102349537037037</v>
      </c>
      <c r="Z83" s="24" t="n">
        <f aca="false">$P$5</f>
        <v>6400</v>
      </c>
      <c r="AA83" s="24" t="n">
        <f aca="false">$Q$5</f>
        <v>512000</v>
      </c>
      <c r="AB83" s="35"/>
      <c r="AC83" s="24" t="n">
        <f aca="false">$N$5</f>
        <v>1</v>
      </c>
      <c r="AD83" s="24" t="n">
        <f aca="false">$O$5</f>
        <v>80</v>
      </c>
      <c r="AE83" s="36" t="n">
        <f aca="false">Y83</f>
        <v>0.102349537037037</v>
      </c>
      <c r="AF83" s="24" t="n">
        <f aca="false">$Q$5</f>
        <v>512000</v>
      </c>
      <c r="AG83" s="35"/>
      <c r="AH83" s="24" t="n">
        <f aca="false">$N$5</f>
        <v>1</v>
      </c>
      <c r="AI83" s="24" t="n">
        <f aca="false">$O$5</f>
        <v>80</v>
      </c>
      <c r="AJ83" s="24" t="n">
        <f aca="false">$P$5</f>
        <v>6400</v>
      </c>
      <c r="AK83" s="36" t="n">
        <f aca="false">AE83</f>
        <v>0.102349537037037</v>
      </c>
    </row>
    <row r="84" customFormat="false" ht="14.65" hidden="false" customHeight="false" outlineLevel="0" collapsed="false">
      <c r="A84" s="35"/>
      <c r="B84" s="35"/>
      <c r="C84" s="35"/>
      <c r="D84" s="35"/>
      <c r="E84" s="35"/>
      <c r="F84" s="36"/>
      <c r="G84" s="35"/>
      <c r="H84" s="34"/>
      <c r="I84" s="35" t="str">
        <f aca="false">ADDRESS(I80,5,1)</f>
        <v>$E$15</v>
      </c>
      <c r="J84" s="36" t="n">
        <f aca="true">INDIRECT(I84)</f>
        <v>0.214803240740741</v>
      </c>
      <c r="K84" s="34" t="n">
        <f aca="false">MDETERM(AH81:AK84)</f>
        <v>20.8868527777684</v>
      </c>
      <c r="L84" s="34" t="n">
        <f aca="false">K84/K80</f>
        <v>2.39871466692576E-010</v>
      </c>
      <c r="M84" s="36" t="n">
        <f aca="false">J84</f>
        <v>0.214803240740741</v>
      </c>
      <c r="N84" s="24" t="n">
        <f aca="false">$N$6</f>
        <v>1</v>
      </c>
      <c r="O84" s="44" t="n">
        <f aca="false">$O$6</f>
        <v>160.9</v>
      </c>
      <c r="P84" s="24" t="n">
        <f aca="false">$P$6</f>
        <v>25888.81</v>
      </c>
      <c r="Q84" s="24" t="n">
        <f aca="false">$Q$6</f>
        <v>4165509.529</v>
      </c>
      <c r="R84" s="24"/>
      <c r="S84" s="43" t="n">
        <f aca="false">M84</f>
        <v>0.214803240740741</v>
      </c>
      <c r="T84" s="44" t="n">
        <f aca="false">$O$6</f>
        <v>160.9</v>
      </c>
      <c r="U84" s="24" t="n">
        <f aca="false">$P$6</f>
        <v>25888.81</v>
      </c>
      <c r="V84" s="24" t="n">
        <f aca="false">$Q$6</f>
        <v>4165509.529</v>
      </c>
      <c r="W84" s="35"/>
      <c r="X84" s="24" t="n">
        <f aca="false">$N$6</f>
        <v>1</v>
      </c>
      <c r="Y84" s="36" t="n">
        <f aca="false">S84</f>
        <v>0.214803240740741</v>
      </c>
      <c r="Z84" s="24" t="n">
        <f aca="false">$P$6</f>
        <v>25888.81</v>
      </c>
      <c r="AA84" s="24" t="n">
        <f aca="false">$Q$6</f>
        <v>4165509.529</v>
      </c>
      <c r="AB84" s="35"/>
      <c r="AC84" s="24" t="n">
        <f aca="false">$N$6</f>
        <v>1</v>
      </c>
      <c r="AD84" s="44" t="n">
        <f aca="false">$O$6</f>
        <v>160.9</v>
      </c>
      <c r="AE84" s="36" t="n">
        <f aca="false">Y84</f>
        <v>0.214803240740741</v>
      </c>
      <c r="AF84" s="24" t="n">
        <f aca="false">$Q$6</f>
        <v>4165509.529</v>
      </c>
      <c r="AG84" s="35"/>
      <c r="AH84" s="24" t="n">
        <f aca="false">$N$6</f>
        <v>1</v>
      </c>
      <c r="AI84" s="44" t="n">
        <f aca="false">$O$6</f>
        <v>160.9</v>
      </c>
      <c r="AJ84" s="24" t="n">
        <f aca="false">$P$6</f>
        <v>25888.81</v>
      </c>
      <c r="AK84" s="36" t="n">
        <f aca="false">AE84</f>
        <v>0.214803240740741</v>
      </c>
    </row>
    <row r="85" customFormat="false" ht="14.65" hidden="false" customHeight="false" outlineLevel="0" collapsed="false">
      <c r="A85" s="35"/>
      <c r="B85" s="35"/>
      <c r="C85" s="35"/>
      <c r="D85" s="35"/>
      <c r="E85" s="35"/>
      <c r="F85" s="36"/>
      <c r="G85" s="35"/>
      <c r="H85" s="34"/>
      <c r="I85" s="35"/>
      <c r="J85" s="36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</row>
    <row r="86" customFormat="false" ht="14.65" hidden="false" customHeight="false" outlineLevel="0" collapsed="false">
      <c r="A86" s="35"/>
      <c r="B86" s="35"/>
      <c r="C86" s="35"/>
      <c r="D86" s="35"/>
      <c r="E86" s="35"/>
      <c r="F86" s="36"/>
      <c r="G86" s="35"/>
      <c r="H86" s="34"/>
      <c r="I86" s="34" t="n">
        <f aca="false">I80+1</f>
        <v>16</v>
      </c>
      <c r="J86" s="41" t="n">
        <f aca="false">L87+$F$1*L88+L89*$F$1*$F$1+L90*$F$1*$F$1*$F$1</f>
        <v>0.103024605380076</v>
      </c>
      <c r="K86" s="34" t="n">
        <f aca="false">MDETERM(N87:Q90)</f>
        <v>87075186831.3602</v>
      </c>
      <c r="L86" s="35"/>
      <c r="M86" s="35"/>
      <c r="N86" s="24" t="s">
        <v>6</v>
      </c>
      <c r="O86" s="24" t="s">
        <v>7</v>
      </c>
      <c r="P86" s="24" t="s">
        <v>8</v>
      </c>
      <c r="Q86" s="24" t="s">
        <v>9</v>
      </c>
      <c r="R86" s="2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</row>
    <row r="87" customFormat="false" ht="14.65" hidden="false" customHeight="false" outlineLevel="0" collapsed="false">
      <c r="A87" s="35"/>
      <c r="B87" s="35"/>
      <c r="C87" s="35"/>
      <c r="D87" s="35"/>
      <c r="E87" s="35"/>
      <c r="F87" s="36"/>
      <c r="G87" s="35"/>
      <c r="H87" s="34"/>
      <c r="I87" s="35" t="str">
        <f aca="false">ADDRESS(I86,2,1)</f>
        <v>$B$16</v>
      </c>
      <c r="J87" s="36" t="n">
        <f aca="true">INDIRECT(I87)</f>
        <v>0.0198032407407407</v>
      </c>
      <c r="K87" s="34" t="n">
        <f aca="false">MDETERM(S87:V90)</f>
        <v>601769.793941073</v>
      </c>
      <c r="L87" s="34" t="n">
        <f aca="false">K87/K86</f>
        <v>6.91092165103853E-006</v>
      </c>
      <c r="M87" s="36" t="n">
        <f aca="false">J87</f>
        <v>0.0198032407407407</v>
      </c>
      <c r="N87" s="24" t="n">
        <f aca="false">$N$3</f>
        <v>1</v>
      </c>
      <c r="O87" s="24" t="n">
        <f aca="false">$O$3</f>
        <v>16</v>
      </c>
      <c r="P87" s="24" t="n">
        <f aca="false">$P$3</f>
        <v>256</v>
      </c>
      <c r="Q87" s="24" t="n">
        <f aca="false">$Q$3</f>
        <v>4096</v>
      </c>
      <c r="R87" s="24"/>
      <c r="S87" s="43" t="n">
        <f aca="false">M87</f>
        <v>0.0198032407407407</v>
      </c>
      <c r="T87" s="24" t="n">
        <f aca="false">$O$3</f>
        <v>16</v>
      </c>
      <c r="U87" s="24" t="n">
        <f aca="false">$P$3</f>
        <v>256</v>
      </c>
      <c r="V87" s="24" t="n">
        <f aca="false">$Q$3</f>
        <v>4096</v>
      </c>
      <c r="W87" s="35"/>
      <c r="X87" s="24" t="n">
        <f aca="false">$N$3</f>
        <v>1</v>
      </c>
      <c r="Y87" s="36" t="n">
        <f aca="false">S87</f>
        <v>0.0198032407407407</v>
      </c>
      <c r="Z87" s="24" t="n">
        <f aca="false">$P$3</f>
        <v>256</v>
      </c>
      <c r="AA87" s="24" t="n">
        <f aca="false">$Q$3</f>
        <v>4096</v>
      </c>
      <c r="AB87" s="35"/>
      <c r="AC87" s="24" t="n">
        <f aca="false">$N$3</f>
        <v>1</v>
      </c>
      <c r="AD87" s="24" t="n">
        <f aca="false">$O$3</f>
        <v>16</v>
      </c>
      <c r="AE87" s="36" t="n">
        <f aca="false">Y87</f>
        <v>0.0198032407407407</v>
      </c>
      <c r="AF87" s="24" t="n">
        <f aca="false">$Q$3</f>
        <v>4096</v>
      </c>
      <c r="AG87" s="35"/>
      <c r="AH87" s="24" t="n">
        <f aca="false">$N$3</f>
        <v>1</v>
      </c>
      <c r="AI87" s="24" t="n">
        <f aca="false">$O$3</f>
        <v>16</v>
      </c>
      <c r="AJ87" s="24" t="n">
        <f aca="false">$P$3</f>
        <v>256</v>
      </c>
      <c r="AK87" s="36" t="n">
        <f aca="false">AE87</f>
        <v>0.0198032407407407</v>
      </c>
    </row>
    <row r="88" customFormat="false" ht="14.65" hidden="false" customHeight="false" outlineLevel="0" collapsed="false">
      <c r="A88" s="35"/>
      <c r="B88" s="35"/>
      <c r="C88" s="35"/>
      <c r="D88" s="35"/>
      <c r="E88" s="35"/>
      <c r="F88" s="36"/>
      <c r="G88" s="35"/>
      <c r="H88" s="34"/>
      <c r="I88" s="35" t="str">
        <f aca="false">ADDRESS(I86,3,1)</f>
        <v>$C$16</v>
      </c>
      <c r="J88" s="36" t="n">
        <f aca="true">INDIRECT(I88)</f>
        <v>0.0501273148148148</v>
      </c>
      <c r="K88" s="34" t="n">
        <f aca="false">MDETERM(X87:AA90)</f>
        <v>106832215.458346</v>
      </c>
      <c r="L88" s="34" t="n">
        <f aca="false">K88/K86</f>
        <v>0.00122689619564353</v>
      </c>
      <c r="M88" s="36" t="n">
        <f aca="false">J88</f>
        <v>0.0501273148148148</v>
      </c>
      <c r="N88" s="24" t="n">
        <f aca="false">$N$4</f>
        <v>1</v>
      </c>
      <c r="O88" s="24" t="n">
        <f aca="false">$O$4</f>
        <v>40</v>
      </c>
      <c r="P88" s="24" t="n">
        <f aca="false">$P$4</f>
        <v>1600</v>
      </c>
      <c r="Q88" s="24" t="n">
        <f aca="false">$Q$4</f>
        <v>64000</v>
      </c>
      <c r="R88" s="24"/>
      <c r="S88" s="43" t="n">
        <f aca="false">M88</f>
        <v>0.0501273148148148</v>
      </c>
      <c r="T88" s="24" t="n">
        <f aca="false">$O$4</f>
        <v>40</v>
      </c>
      <c r="U88" s="24" t="n">
        <f aca="false">$P$4</f>
        <v>1600</v>
      </c>
      <c r="V88" s="24" t="n">
        <f aca="false">$Q$4</f>
        <v>64000</v>
      </c>
      <c r="W88" s="35"/>
      <c r="X88" s="24" t="n">
        <f aca="false">$N$4</f>
        <v>1</v>
      </c>
      <c r="Y88" s="36" t="n">
        <f aca="false">S88</f>
        <v>0.0501273148148148</v>
      </c>
      <c r="Z88" s="24" t="n">
        <f aca="false">$P$4</f>
        <v>1600</v>
      </c>
      <c r="AA88" s="24" t="n">
        <f aca="false">$Q$4</f>
        <v>64000</v>
      </c>
      <c r="AB88" s="35"/>
      <c r="AC88" s="24" t="n">
        <f aca="false">$N$4</f>
        <v>1</v>
      </c>
      <c r="AD88" s="24" t="n">
        <f aca="false">$O$4</f>
        <v>40</v>
      </c>
      <c r="AE88" s="36" t="n">
        <f aca="false">Y88</f>
        <v>0.0501273148148148</v>
      </c>
      <c r="AF88" s="24" t="n">
        <f aca="false">$Q$4</f>
        <v>64000</v>
      </c>
      <c r="AG88" s="35"/>
      <c r="AH88" s="24" t="n">
        <f aca="false">$N$4</f>
        <v>1</v>
      </c>
      <c r="AI88" s="24" t="n">
        <f aca="false">$O$4</f>
        <v>40</v>
      </c>
      <c r="AJ88" s="24" t="n">
        <f aca="false">$P$4</f>
        <v>1600</v>
      </c>
      <c r="AK88" s="36" t="n">
        <f aca="false">AE88</f>
        <v>0.0501273148148148</v>
      </c>
    </row>
    <row r="89" customFormat="false" ht="14.65" hidden="false" customHeight="false" outlineLevel="0" collapsed="false">
      <c r="A89" s="35"/>
      <c r="B89" s="35"/>
      <c r="C89" s="35"/>
      <c r="D89" s="35"/>
      <c r="E89" s="35"/>
      <c r="F89" s="36"/>
      <c r="G89" s="35"/>
      <c r="H89" s="34"/>
      <c r="I89" s="35" t="str">
        <f aca="false">ADDRESS(I86,4,1)</f>
        <v>$D$16</v>
      </c>
      <c r="J89" s="36" t="n">
        <f aca="true">INDIRECT(I89)</f>
        <v>0.102384259259259</v>
      </c>
      <c r="K89" s="34" t="n">
        <f aca="false">MDETERM(AC87:AF90)</f>
        <v>56201.5344819221</v>
      </c>
      <c r="L89" s="34" t="n">
        <f aca="false">K89/K86</f>
        <v>6.4543685207094E-007</v>
      </c>
      <c r="M89" s="36" t="n">
        <f aca="false">J89</f>
        <v>0.102384259259259</v>
      </c>
      <c r="N89" s="24" t="n">
        <f aca="false">$N$5</f>
        <v>1</v>
      </c>
      <c r="O89" s="24" t="n">
        <f aca="false">$O$5</f>
        <v>80</v>
      </c>
      <c r="P89" s="24" t="n">
        <f aca="false">$P$5</f>
        <v>6400</v>
      </c>
      <c r="Q89" s="24" t="n">
        <f aca="false">$Q$5</f>
        <v>512000</v>
      </c>
      <c r="R89" s="24"/>
      <c r="S89" s="43" t="n">
        <f aca="false">M89</f>
        <v>0.102384259259259</v>
      </c>
      <c r="T89" s="24" t="n">
        <f aca="false">$O$5</f>
        <v>80</v>
      </c>
      <c r="U89" s="24" t="n">
        <f aca="false">$P$5</f>
        <v>6400</v>
      </c>
      <c r="V89" s="24" t="n">
        <f aca="false">$Q$5</f>
        <v>512000</v>
      </c>
      <c r="W89" s="35"/>
      <c r="X89" s="24" t="n">
        <f aca="false">$N$5</f>
        <v>1</v>
      </c>
      <c r="Y89" s="36" t="n">
        <f aca="false">S89</f>
        <v>0.102384259259259</v>
      </c>
      <c r="Z89" s="24" t="n">
        <f aca="false">$P$5</f>
        <v>6400</v>
      </c>
      <c r="AA89" s="24" t="n">
        <f aca="false">$Q$5</f>
        <v>512000</v>
      </c>
      <c r="AB89" s="35"/>
      <c r="AC89" s="24" t="n">
        <f aca="false">$N$5</f>
        <v>1</v>
      </c>
      <c r="AD89" s="24" t="n">
        <f aca="false">$O$5</f>
        <v>80</v>
      </c>
      <c r="AE89" s="36" t="n">
        <f aca="false">Y89</f>
        <v>0.102384259259259</v>
      </c>
      <c r="AF89" s="24" t="n">
        <f aca="false">$Q$5</f>
        <v>512000</v>
      </c>
      <c r="AG89" s="35"/>
      <c r="AH89" s="24" t="n">
        <f aca="false">$N$5</f>
        <v>1</v>
      </c>
      <c r="AI89" s="24" t="n">
        <f aca="false">$O$5</f>
        <v>80</v>
      </c>
      <c r="AJ89" s="24" t="n">
        <f aca="false">$P$5</f>
        <v>6400</v>
      </c>
      <c r="AK89" s="36" t="n">
        <f aca="false">AE89</f>
        <v>0.102384259259259</v>
      </c>
    </row>
    <row r="90" customFormat="false" ht="14.65" hidden="false" customHeight="false" outlineLevel="0" collapsed="false">
      <c r="A90" s="35"/>
      <c r="B90" s="35"/>
      <c r="C90" s="35"/>
      <c r="D90" s="35"/>
      <c r="E90" s="35"/>
      <c r="F90" s="36"/>
      <c r="G90" s="35"/>
      <c r="H90" s="34"/>
      <c r="I90" s="35" t="str">
        <f aca="false">ADDRESS(I86,5,1)</f>
        <v>$E$16</v>
      </c>
      <c r="J90" s="36" t="n">
        <f aca="true">INDIRECT(I90)</f>
        <v>0.214895833333333</v>
      </c>
      <c r="K90" s="34" t="n">
        <f aca="false">MDETERM(AH87:AK90)</f>
        <v>16.1321805556486</v>
      </c>
      <c r="L90" s="34" t="n">
        <f aca="false">K90/K86</f>
        <v>1.85267251701591E-010</v>
      </c>
      <c r="M90" s="36" t="n">
        <f aca="false">J90</f>
        <v>0.214895833333333</v>
      </c>
      <c r="N90" s="24" t="n">
        <f aca="false">$N$6</f>
        <v>1</v>
      </c>
      <c r="O90" s="44" t="n">
        <f aca="false">$O$6</f>
        <v>160.9</v>
      </c>
      <c r="P90" s="24" t="n">
        <f aca="false">$P$6</f>
        <v>25888.81</v>
      </c>
      <c r="Q90" s="24" t="n">
        <f aca="false">$Q$6</f>
        <v>4165509.529</v>
      </c>
      <c r="R90" s="24"/>
      <c r="S90" s="43" t="n">
        <f aca="false">M90</f>
        <v>0.214895833333333</v>
      </c>
      <c r="T90" s="44" t="n">
        <f aca="false">$O$6</f>
        <v>160.9</v>
      </c>
      <c r="U90" s="24" t="n">
        <f aca="false">$P$6</f>
        <v>25888.81</v>
      </c>
      <c r="V90" s="24" t="n">
        <f aca="false">$Q$6</f>
        <v>4165509.529</v>
      </c>
      <c r="W90" s="35"/>
      <c r="X90" s="24" t="n">
        <f aca="false">$N$6</f>
        <v>1</v>
      </c>
      <c r="Y90" s="36" t="n">
        <f aca="false">S90</f>
        <v>0.214895833333333</v>
      </c>
      <c r="Z90" s="24" t="n">
        <f aca="false">$P$6</f>
        <v>25888.81</v>
      </c>
      <c r="AA90" s="24" t="n">
        <f aca="false">$Q$6</f>
        <v>4165509.529</v>
      </c>
      <c r="AB90" s="35"/>
      <c r="AC90" s="24" t="n">
        <f aca="false">$N$6</f>
        <v>1</v>
      </c>
      <c r="AD90" s="44" t="n">
        <f aca="false">$O$6</f>
        <v>160.9</v>
      </c>
      <c r="AE90" s="36" t="n">
        <f aca="false">Y90</f>
        <v>0.214895833333333</v>
      </c>
      <c r="AF90" s="24" t="n">
        <f aca="false">$Q$6</f>
        <v>4165509.529</v>
      </c>
      <c r="AG90" s="35"/>
      <c r="AH90" s="24" t="n">
        <f aca="false">$N$6</f>
        <v>1</v>
      </c>
      <c r="AI90" s="44" t="n">
        <f aca="false">$O$6</f>
        <v>160.9</v>
      </c>
      <c r="AJ90" s="24" t="n">
        <f aca="false">$P$6</f>
        <v>25888.81</v>
      </c>
      <c r="AK90" s="36" t="n">
        <f aca="false">AE90</f>
        <v>0.214895833333333</v>
      </c>
    </row>
    <row r="91" customFormat="false" ht="14.65" hidden="false" customHeight="false" outlineLevel="0" collapsed="false">
      <c r="A91" s="35"/>
      <c r="B91" s="35"/>
      <c r="C91" s="35"/>
      <c r="D91" s="35"/>
      <c r="E91" s="35"/>
      <c r="F91" s="36"/>
      <c r="G91" s="35"/>
      <c r="H91" s="34"/>
      <c r="I91" s="35"/>
      <c r="J91" s="36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</row>
    <row r="92" customFormat="false" ht="14.65" hidden="false" customHeight="false" outlineLevel="0" collapsed="false">
      <c r="A92" s="35"/>
      <c r="B92" s="35"/>
      <c r="C92" s="35"/>
      <c r="D92" s="35"/>
      <c r="E92" s="35"/>
      <c r="F92" s="36"/>
      <c r="G92" s="35"/>
      <c r="H92" s="34"/>
      <c r="I92" s="34" t="n">
        <f aca="false">I86+1</f>
        <v>17</v>
      </c>
      <c r="J92" s="41" t="n">
        <f aca="false">L93+$F$1*L94+L95*$F$1*$F$1+L96*$F$1*$F$1*$F$1</f>
        <v>0.10305964163498</v>
      </c>
      <c r="K92" s="34" t="n">
        <f aca="false">MDETERM(N93:Q96)</f>
        <v>87075186831.3602</v>
      </c>
      <c r="L92" s="35"/>
      <c r="M92" s="35"/>
      <c r="N92" s="24" t="s">
        <v>6</v>
      </c>
      <c r="O92" s="24" t="s">
        <v>7</v>
      </c>
      <c r="P92" s="24" t="s">
        <v>8</v>
      </c>
      <c r="Q92" s="24" t="s">
        <v>9</v>
      </c>
      <c r="R92" s="24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</row>
    <row r="93" customFormat="false" ht="14.65" hidden="false" customHeight="false" outlineLevel="0" collapsed="false">
      <c r="A93" s="35"/>
      <c r="B93" s="35"/>
      <c r="C93" s="35"/>
      <c r="D93" s="35"/>
      <c r="E93" s="35"/>
      <c r="F93" s="36"/>
      <c r="G93" s="35"/>
      <c r="H93" s="34"/>
      <c r="I93" s="35" t="str">
        <f aca="false">ADDRESS(I92,2,1)</f>
        <v>$B$17</v>
      </c>
      <c r="J93" s="36" t="n">
        <f aca="true">INDIRECT(I93)</f>
        <v>0.0198032407407407</v>
      </c>
      <c r="K93" s="34" t="n">
        <f aca="false">MDETERM(S93:V96)</f>
        <v>-10933.1858081094</v>
      </c>
      <c r="L93" s="34" t="n">
        <f aca="false">K93/K92</f>
        <v>-1.25560291122704E-007</v>
      </c>
      <c r="M93" s="36" t="n">
        <f aca="false">J93</f>
        <v>0.0198032407407407</v>
      </c>
      <c r="N93" s="24" t="n">
        <f aca="false">$N$3</f>
        <v>1</v>
      </c>
      <c r="O93" s="24" t="n">
        <f aca="false">$O$3</f>
        <v>16</v>
      </c>
      <c r="P93" s="24" t="n">
        <f aca="false">$P$3</f>
        <v>256</v>
      </c>
      <c r="Q93" s="24" t="n">
        <f aca="false">$Q$3</f>
        <v>4096</v>
      </c>
      <c r="R93" s="24"/>
      <c r="S93" s="43" t="n">
        <f aca="false">M93</f>
        <v>0.0198032407407407</v>
      </c>
      <c r="T93" s="24" t="n">
        <f aca="false">$O$3</f>
        <v>16</v>
      </c>
      <c r="U93" s="24" t="n">
        <f aca="false">$P$3</f>
        <v>256</v>
      </c>
      <c r="V93" s="24" t="n">
        <f aca="false">$Q$3</f>
        <v>4096</v>
      </c>
      <c r="W93" s="35"/>
      <c r="X93" s="24" t="n">
        <f aca="false">$N$3</f>
        <v>1</v>
      </c>
      <c r="Y93" s="36" t="n">
        <f aca="false">S93</f>
        <v>0.0198032407407407</v>
      </c>
      <c r="Z93" s="24" t="n">
        <f aca="false">$P$3</f>
        <v>256</v>
      </c>
      <c r="AA93" s="24" t="n">
        <f aca="false">$Q$3</f>
        <v>4096</v>
      </c>
      <c r="AB93" s="35"/>
      <c r="AC93" s="24" t="n">
        <f aca="false">$N$3</f>
        <v>1</v>
      </c>
      <c r="AD93" s="24" t="n">
        <f aca="false">$O$3</f>
        <v>16</v>
      </c>
      <c r="AE93" s="36" t="n">
        <f aca="false">Y93</f>
        <v>0.0198032407407407</v>
      </c>
      <c r="AF93" s="24" t="n">
        <f aca="false">$Q$3</f>
        <v>4096</v>
      </c>
      <c r="AG93" s="35"/>
      <c r="AH93" s="24" t="n">
        <f aca="false">$N$3</f>
        <v>1</v>
      </c>
      <c r="AI93" s="24" t="n">
        <f aca="false">$O$3</f>
        <v>16</v>
      </c>
      <c r="AJ93" s="24" t="n">
        <f aca="false">$P$3</f>
        <v>256</v>
      </c>
      <c r="AK93" s="36" t="n">
        <f aca="false">AE93</f>
        <v>0.0198032407407407</v>
      </c>
    </row>
    <row r="94" customFormat="false" ht="14.65" hidden="false" customHeight="false" outlineLevel="0" collapsed="false">
      <c r="A94" s="35"/>
      <c r="B94" s="35"/>
      <c r="C94" s="35"/>
      <c r="D94" s="35"/>
      <c r="E94" s="35"/>
      <c r="F94" s="36"/>
      <c r="G94" s="35"/>
      <c r="H94" s="34"/>
      <c r="I94" s="35" t="str">
        <f aca="false">ADDRESS(I92,3,1)</f>
        <v>$C$17</v>
      </c>
      <c r="J94" s="36" t="n">
        <f aca="true">INDIRECT(I94)</f>
        <v>0.0501388888888889</v>
      </c>
      <c r="K94" s="34" t="n">
        <f aca="false">MDETERM(X93:AA96)</f>
        <v>106869340.1967</v>
      </c>
      <c r="L94" s="34" t="n">
        <f aca="false">K94/K92</f>
        <v>0.00122732254831305</v>
      </c>
      <c r="M94" s="36" t="n">
        <f aca="false">J94</f>
        <v>0.0501388888888889</v>
      </c>
      <c r="N94" s="24" t="n">
        <f aca="false">$N$4</f>
        <v>1</v>
      </c>
      <c r="O94" s="24" t="n">
        <f aca="false">$O$4</f>
        <v>40</v>
      </c>
      <c r="P94" s="24" t="n">
        <f aca="false">$P$4</f>
        <v>1600</v>
      </c>
      <c r="Q94" s="24" t="n">
        <f aca="false">$Q$4</f>
        <v>64000</v>
      </c>
      <c r="R94" s="24"/>
      <c r="S94" s="43" t="n">
        <f aca="false">M94</f>
        <v>0.0501388888888889</v>
      </c>
      <c r="T94" s="24" t="n">
        <f aca="false">$O$4</f>
        <v>40</v>
      </c>
      <c r="U94" s="24" t="n">
        <f aca="false">$P$4</f>
        <v>1600</v>
      </c>
      <c r="V94" s="24" t="n">
        <f aca="false">$Q$4</f>
        <v>64000</v>
      </c>
      <c r="W94" s="35"/>
      <c r="X94" s="24" t="n">
        <f aca="false">$N$4</f>
        <v>1</v>
      </c>
      <c r="Y94" s="36" t="n">
        <f aca="false">S94</f>
        <v>0.0501388888888889</v>
      </c>
      <c r="Z94" s="24" t="n">
        <f aca="false">$P$4</f>
        <v>1600</v>
      </c>
      <c r="AA94" s="24" t="n">
        <f aca="false">$Q$4</f>
        <v>64000</v>
      </c>
      <c r="AB94" s="35"/>
      <c r="AC94" s="24" t="n">
        <f aca="false">$N$4</f>
        <v>1</v>
      </c>
      <c r="AD94" s="24" t="n">
        <f aca="false">$O$4</f>
        <v>40</v>
      </c>
      <c r="AE94" s="36" t="n">
        <f aca="false">Y94</f>
        <v>0.0501388888888889</v>
      </c>
      <c r="AF94" s="24" t="n">
        <f aca="false">$Q$4</f>
        <v>64000</v>
      </c>
      <c r="AG94" s="35"/>
      <c r="AH94" s="24" t="n">
        <f aca="false">$N$4</f>
        <v>1</v>
      </c>
      <c r="AI94" s="24" t="n">
        <f aca="false">$O$4</f>
        <v>40</v>
      </c>
      <c r="AJ94" s="24" t="n">
        <f aca="false">$P$4</f>
        <v>1600</v>
      </c>
      <c r="AK94" s="36" t="n">
        <f aca="false">AE94</f>
        <v>0.0501388888888889</v>
      </c>
    </row>
    <row r="95" customFormat="false" ht="14.65" hidden="false" customHeight="false" outlineLevel="0" collapsed="false">
      <c r="A95" s="35"/>
      <c r="B95" s="35"/>
      <c r="C95" s="35"/>
      <c r="D95" s="35"/>
      <c r="E95" s="35"/>
      <c r="F95" s="36"/>
      <c r="G95" s="35"/>
      <c r="H95" s="34"/>
      <c r="I95" s="35" t="str">
        <f aca="false">ADDRESS(I92,4,1)</f>
        <v>$D$17</v>
      </c>
      <c r="J95" s="36" t="n">
        <f aca="true">INDIRECT(I95)</f>
        <v>0.102418981481481</v>
      </c>
      <c r="K95" s="34" t="n">
        <f aca="false">MDETERM(AC93:AF96)</f>
        <v>56266.8558827292</v>
      </c>
      <c r="L95" s="34" t="n">
        <f aca="false">K95/K92</f>
        <v>6.46187024458552E-007</v>
      </c>
      <c r="M95" s="36" t="n">
        <f aca="false">J95</f>
        <v>0.102418981481481</v>
      </c>
      <c r="N95" s="24" t="n">
        <f aca="false">$N$5</f>
        <v>1</v>
      </c>
      <c r="O95" s="24" t="n">
        <f aca="false">$O$5</f>
        <v>80</v>
      </c>
      <c r="P95" s="24" t="n">
        <f aca="false">$P$5</f>
        <v>6400</v>
      </c>
      <c r="Q95" s="24" t="n">
        <f aca="false">$Q$5</f>
        <v>512000</v>
      </c>
      <c r="R95" s="24"/>
      <c r="S95" s="43" t="n">
        <f aca="false">M95</f>
        <v>0.102418981481481</v>
      </c>
      <c r="T95" s="24" t="n">
        <f aca="false">$O$5</f>
        <v>80</v>
      </c>
      <c r="U95" s="24" t="n">
        <f aca="false">$P$5</f>
        <v>6400</v>
      </c>
      <c r="V95" s="24" t="n">
        <f aca="false">$Q$5</f>
        <v>512000</v>
      </c>
      <c r="W95" s="35"/>
      <c r="X95" s="24" t="n">
        <f aca="false">$N$5</f>
        <v>1</v>
      </c>
      <c r="Y95" s="36" t="n">
        <f aca="false">S95</f>
        <v>0.102418981481481</v>
      </c>
      <c r="Z95" s="24" t="n">
        <f aca="false">$P$5</f>
        <v>6400</v>
      </c>
      <c r="AA95" s="24" t="n">
        <f aca="false">$Q$5</f>
        <v>512000</v>
      </c>
      <c r="AB95" s="35"/>
      <c r="AC95" s="24" t="n">
        <f aca="false">$N$5</f>
        <v>1</v>
      </c>
      <c r="AD95" s="24" t="n">
        <f aca="false">$O$5</f>
        <v>80</v>
      </c>
      <c r="AE95" s="36" t="n">
        <f aca="false">Y95</f>
        <v>0.102418981481481</v>
      </c>
      <c r="AF95" s="24" t="n">
        <f aca="false">$Q$5</f>
        <v>512000</v>
      </c>
      <c r="AG95" s="35"/>
      <c r="AH95" s="24" t="n">
        <f aca="false">$N$5</f>
        <v>1</v>
      </c>
      <c r="AI95" s="24" t="n">
        <f aca="false">$O$5</f>
        <v>80</v>
      </c>
      <c r="AJ95" s="24" t="n">
        <f aca="false">$P$5</f>
        <v>6400</v>
      </c>
      <c r="AK95" s="36" t="n">
        <f aca="false">AE95</f>
        <v>0.102418981481481</v>
      </c>
    </row>
    <row r="96" customFormat="false" ht="14.65" hidden="false" customHeight="false" outlineLevel="0" collapsed="false">
      <c r="A96" s="35"/>
      <c r="B96" s="35"/>
      <c r="C96" s="35"/>
      <c r="D96" s="35"/>
      <c r="E96" s="35"/>
      <c r="F96" s="36"/>
      <c r="G96" s="35"/>
      <c r="H96" s="34"/>
      <c r="I96" s="35" t="str">
        <f aca="false">ADDRESS(I92,5,1)</f>
        <v>$E$17</v>
      </c>
      <c r="J96" s="36" t="n">
        <f aca="true">INDIRECT(I96)</f>
        <v>0.215</v>
      </c>
      <c r="K96" s="34" t="n">
        <f aca="false">MDETERM(AH93:AK96)</f>
        <v>16.6167722224407</v>
      </c>
      <c r="L96" s="34" t="n">
        <f aca="false">K96/K92</f>
        <v>1.90832461314411E-010</v>
      </c>
      <c r="M96" s="36" t="n">
        <f aca="false">J96</f>
        <v>0.215</v>
      </c>
      <c r="N96" s="24" t="n">
        <f aca="false">$N$6</f>
        <v>1</v>
      </c>
      <c r="O96" s="44" t="n">
        <f aca="false">$O$6</f>
        <v>160.9</v>
      </c>
      <c r="P96" s="24" t="n">
        <f aca="false">$P$6</f>
        <v>25888.81</v>
      </c>
      <c r="Q96" s="24" t="n">
        <f aca="false">$Q$6</f>
        <v>4165509.529</v>
      </c>
      <c r="R96" s="24"/>
      <c r="S96" s="43" t="n">
        <f aca="false">M96</f>
        <v>0.215</v>
      </c>
      <c r="T96" s="44" t="n">
        <f aca="false">$O$6</f>
        <v>160.9</v>
      </c>
      <c r="U96" s="24" t="n">
        <f aca="false">$P$6</f>
        <v>25888.81</v>
      </c>
      <c r="V96" s="24" t="n">
        <f aca="false">$Q$6</f>
        <v>4165509.529</v>
      </c>
      <c r="W96" s="35"/>
      <c r="X96" s="24" t="n">
        <f aca="false">$N$6</f>
        <v>1</v>
      </c>
      <c r="Y96" s="36" t="n">
        <f aca="false">S96</f>
        <v>0.215</v>
      </c>
      <c r="Z96" s="24" t="n">
        <f aca="false">$P$6</f>
        <v>25888.81</v>
      </c>
      <c r="AA96" s="24" t="n">
        <f aca="false">$Q$6</f>
        <v>4165509.529</v>
      </c>
      <c r="AB96" s="35"/>
      <c r="AC96" s="24" t="n">
        <f aca="false">$N$6</f>
        <v>1</v>
      </c>
      <c r="AD96" s="44" t="n">
        <f aca="false">$O$6</f>
        <v>160.9</v>
      </c>
      <c r="AE96" s="36" t="n">
        <f aca="false">Y96</f>
        <v>0.215</v>
      </c>
      <c r="AF96" s="24" t="n">
        <f aca="false">$Q$6</f>
        <v>4165509.529</v>
      </c>
      <c r="AG96" s="35"/>
      <c r="AH96" s="24" t="n">
        <f aca="false">$N$6</f>
        <v>1</v>
      </c>
      <c r="AI96" s="44" t="n">
        <f aca="false">$O$6</f>
        <v>160.9</v>
      </c>
      <c r="AJ96" s="24" t="n">
        <f aca="false">$P$6</f>
        <v>25888.81</v>
      </c>
      <c r="AK96" s="36" t="n">
        <f aca="false">AE96</f>
        <v>0.215</v>
      </c>
    </row>
    <row r="97" customFormat="false" ht="14.65" hidden="false" customHeight="false" outlineLevel="0" collapsed="false">
      <c r="A97" s="35"/>
      <c r="B97" s="35"/>
      <c r="C97" s="35"/>
      <c r="D97" s="35"/>
      <c r="E97" s="35"/>
      <c r="F97" s="36"/>
      <c r="G97" s="35"/>
      <c r="H97" s="34"/>
      <c r="I97" s="35"/>
      <c r="J97" s="36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</row>
    <row r="98" customFormat="false" ht="14.65" hidden="false" customHeight="false" outlineLevel="0" collapsed="false">
      <c r="A98" s="35"/>
      <c r="B98" s="35"/>
      <c r="C98" s="35"/>
      <c r="D98" s="35"/>
      <c r="E98" s="35"/>
      <c r="F98" s="36"/>
      <c r="G98" s="35"/>
      <c r="H98" s="34"/>
      <c r="I98" s="34" t="n">
        <f aca="false">I92+1</f>
        <v>18</v>
      </c>
      <c r="J98" s="41" t="n">
        <f aca="false">L99+$F$1*L100+L101*$F$1*$F$1+L102*$F$1*$F$1*$F$1</f>
        <v>0.103106500173835</v>
      </c>
      <c r="K98" s="34" t="n">
        <f aca="false">MDETERM(N99:Q102)</f>
        <v>87075186831.3602</v>
      </c>
      <c r="L98" s="35"/>
      <c r="M98" s="35"/>
      <c r="N98" s="24" t="s">
        <v>6</v>
      </c>
      <c r="O98" s="24" t="s">
        <v>7</v>
      </c>
      <c r="P98" s="24" t="s">
        <v>8</v>
      </c>
      <c r="Q98" s="24" t="s">
        <v>9</v>
      </c>
      <c r="R98" s="24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</row>
    <row r="99" customFormat="false" ht="14.65" hidden="false" customHeight="false" outlineLevel="0" collapsed="false">
      <c r="A99" s="35"/>
      <c r="B99" s="35"/>
      <c r="C99" s="35"/>
      <c r="D99" s="35"/>
      <c r="E99" s="35"/>
      <c r="F99" s="36"/>
      <c r="G99" s="35"/>
      <c r="H99" s="34"/>
      <c r="I99" s="35" t="str">
        <f aca="false">ADDRESS(I98,2,1)</f>
        <v>$B$18</v>
      </c>
      <c r="J99" s="36" t="n">
        <f aca="true">INDIRECT(I99)</f>
        <v>0.0198148148148148</v>
      </c>
      <c r="K99" s="34" t="n">
        <f aca="false">MDETERM(S99:V102)</f>
        <v>2172514.63342299</v>
      </c>
      <c r="L99" s="34" t="n">
        <f aca="false">K99/K98</f>
        <v>2.49498704795263E-005</v>
      </c>
      <c r="M99" s="36" t="n">
        <f aca="false">J99</f>
        <v>0.0198148148148148</v>
      </c>
      <c r="N99" s="24" t="n">
        <f aca="false">$N$3</f>
        <v>1</v>
      </c>
      <c r="O99" s="24" t="n">
        <f aca="false">$O$3</f>
        <v>16</v>
      </c>
      <c r="P99" s="24" t="n">
        <f aca="false">$P$3</f>
        <v>256</v>
      </c>
      <c r="Q99" s="24" t="n">
        <f aca="false">$Q$3</f>
        <v>4096</v>
      </c>
      <c r="R99" s="24"/>
      <c r="S99" s="43" t="n">
        <f aca="false">M99</f>
        <v>0.0198148148148148</v>
      </c>
      <c r="T99" s="24" t="n">
        <f aca="false">$O$3</f>
        <v>16</v>
      </c>
      <c r="U99" s="24" t="n">
        <f aca="false">$P$3</f>
        <v>256</v>
      </c>
      <c r="V99" s="24" t="n">
        <f aca="false">$Q$3</f>
        <v>4096</v>
      </c>
      <c r="W99" s="35"/>
      <c r="X99" s="24" t="n">
        <f aca="false">$N$3</f>
        <v>1</v>
      </c>
      <c r="Y99" s="36" t="n">
        <f aca="false">S99</f>
        <v>0.0198148148148148</v>
      </c>
      <c r="Z99" s="24" t="n">
        <f aca="false">$P$3</f>
        <v>256</v>
      </c>
      <c r="AA99" s="24" t="n">
        <f aca="false">$Q$3</f>
        <v>4096</v>
      </c>
      <c r="AB99" s="35"/>
      <c r="AC99" s="24" t="n">
        <f aca="false">$N$3</f>
        <v>1</v>
      </c>
      <c r="AD99" s="24" t="n">
        <f aca="false">$O$3</f>
        <v>16</v>
      </c>
      <c r="AE99" s="36" t="n">
        <f aca="false">Y99</f>
        <v>0.0198148148148148</v>
      </c>
      <c r="AF99" s="24" t="n">
        <f aca="false">$Q$3</f>
        <v>4096</v>
      </c>
      <c r="AG99" s="35"/>
      <c r="AH99" s="24" t="n">
        <f aca="false">$N$3</f>
        <v>1</v>
      </c>
      <c r="AI99" s="24" t="n">
        <f aca="false">$O$3</f>
        <v>16</v>
      </c>
      <c r="AJ99" s="24" t="n">
        <f aca="false">$P$3</f>
        <v>256</v>
      </c>
      <c r="AK99" s="36" t="n">
        <f aca="false">AE99</f>
        <v>0.0198148148148148</v>
      </c>
    </row>
    <row r="100" customFormat="false" ht="14.65" hidden="false" customHeight="false" outlineLevel="0" collapsed="false">
      <c r="A100" s="35"/>
      <c r="B100" s="35"/>
      <c r="C100" s="35"/>
      <c r="D100" s="35"/>
      <c r="E100" s="35"/>
      <c r="F100" s="36"/>
      <c r="G100" s="35"/>
      <c r="H100" s="34"/>
      <c r="I100" s="35" t="str">
        <f aca="false">ADDRESS(I98,3,1)</f>
        <v>$C$18</v>
      </c>
      <c r="J100" s="36" t="n">
        <f aca="true">INDIRECT(I100)</f>
        <v>0.050150462962963</v>
      </c>
      <c r="K100" s="34" t="n">
        <f aca="false">MDETERM(X99:AA102)</f>
        <v>106761225.143478</v>
      </c>
      <c r="L100" s="34" t="n">
        <f aca="false">K100/K98</f>
        <v>0.00122608091958785</v>
      </c>
      <c r="M100" s="36" t="n">
        <f aca="false">J100</f>
        <v>0.050150462962963</v>
      </c>
      <c r="N100" s="24" t="n">
        <f aca="false">$N$4</f>
        <v>1</v>
      </c>
      <c r="O100" s="24" t="n">
        <f aca="false">$O$4</f>
        <v>40</v>
      </c>
      <c r="P100" s="24" t="n">
        <f aca="false">$P$4</f>
        <v>1600</v>
      </c>
      <c r="Q100" s="24" t="n">
        <f aca="false">$Q$4</f>
        <v>64000</v>
      </c>
      <c r="R100" s="24"/>
      <c r="S100" s="43" t="n">
        <f aca="false">M100</f>
        <v>0.050150462962963</v>
      </c>
      <c r="T100" s="24" t="n">
        <f aca="false">$O$4</f>
        <v>40</v>
      </c>
      <c r="U100" s="24" t="n">
        <f aca="false">$P$4</f>
        <v>1600</v>
      </c>
      <c r="V100" s="24" t="n">
        <f aca="false">$Q$4</f>
        <v>64000</v>
      </c>
      <c r="W100" s="35"/>
      <c r="X100" s="24" t="n">
        <f aca="false">$N$4</f>
        <v>1</v>
      </c>
      <c r="Y100" s="36" t="n">
        <f aca="false">S100</f>
        <v>0.050150462962963</v>
      </c>
      <c r="Z100" s="24" t="n">
        <f aca="false">$P$4</f>
        <v>1600</v>
      </c>
      <c r="AA100" s="24" t="n">
        <f aca="false">$Q$4</f>
        <v>64000</v>
      </c>
      <c r="AB100" s="35"/>
      <c r="AC100" s="24" t="n">
        <f aca="false">$N$4</f>
        <v>1</v>
      </c>
      <c r="AD100" s="24" t="n">
        <f aca="false">$O$4</f>
        <v>40</v>
      </c>
      <c r="AE100" s="36" t="n">
        <f aca="false">Y100</f>
        <v>0.050150462962963</v>
      </c>
      <c r="AF100" s="24" t="n">
        <f aca="false">$Q$4</f>
        <v>64000</v>
      </c>
      <c r="AG100" s="35"/>
      <c r="AH100" s="24" t="n">
        <f aca="false">$N$4</f>
        <v>1</v>
      </c>
      <c r="AI100" s="24" t="n">
        <f aca="false">$O$4</f>
        <v>40</v>
      </c>
      <c r="AJ100" s="24" t="n">
        <f aca="false">$P$4</f>
        <v>1600</v>
      </c>
      <c r="AK100" s="36" t="n">
        <f aca="false">AE100</f>
        <v>0.050150462962963</v>
      </c>
    </row>
    <row r="101" customFormat="false" ht="14.65" hidden="false" customHeight="false" outlineLevel="0" collapsed="false">
      <c r="A101" s="35"/>
      <c r="B101" s="35"/>
      <c r="C101" s="35"/>
      <c r="D101" s="35"/>
      <c r="E101" s="35"/>
      <c r="F101" s="36"/>
      <c r="G101" s="35"/>
      <c r="H101" s="34"/>
      <c r="I101" s="35" t="str">
        <f aca="false">ADDRESS(I98,4,1)</f>
        <v>$D$18</v>
      </c>
      <c r="J101" s="36" t="n">
        <f aca="true">INDIRECT(I101)</f>
        <v>0.102465277777778</v>
      </c>
      <c r="K101" s="34" t="n">
        <f aca="false">MDETERM(AC99:AF102)</f>
        <v>58562.9084902865</v>
      </c>
      <c r="L101" s="34" t="n">
        <f aca="false">K101/K98</f>
        <v>6.7255564554465E-007</v>
      </c>
      <c r="M101" s="36" t="n">
        <f aca="false">J101</f>
        <v>0.102465277777778</v>
      </c>
      <c r="N101" s="24" t="n">
        <f aca="false">$N$5</f>
        <v>1</v>
      </c>
      <c r="O101" s="24" t="n">
        <f aca="false">$O$5</f>
        <v>80</v>
      </c>
      <c r="P101" s="24" t="n">
        <f aca="false">$P$5</f>
        <v>6400</v>
      </c>
      <c r="Q101" s="24" t="n">
        <f aca="false">$Q$5</f>
        <v>512000</v>
      </c>
      <c r="R101" s="24"/>
      <c r="S101" s="43" t="n">
        <f aca="false">M101</f>
        <v>0.102465277777778</v>
      </c>
      <c r="T101" s="24" t="n">
        <f aca="false">$O$5</f>
        <v>80</v>
      </c>
      <c r="U101" s="24" t="n">
        <f aca="false">$P$5</f>
        <v>6400</v>
      </c>
      <c r="V101" s="24" t="n">
        <f aca="false">$Q$5</f>
        <v>512000</v>
      </c>
      <c r="W101" s="35"/>
      <c r="X101" s="24" t="n">
        <f aca="false">$N$5</f>
        <v>1</v>
      </c>
      <c r="Y101" s="36" t="n">
        <f aca="false">S101</f>
        <v>0.102465277777778</v>
      </c>
      <c r="Z101" s="24" t="n">
        <f aca="false">$P$5</f>
        <v>6400</v>
      </c>
      <c r="AA101" s="24" t="n">
        <f aca="false">$Q$5</f>
        <v>512000</v>
      </c>
      <c r="AB101" s="35"/>
      <c r="AC101" s="24" t="n">
        <f aca="false">$N$5</f>
        <v>1</v>
      </c>
      <c r="AD101" s="24" t="n">
        <f aca="false">$O$5</f>
        <v>80</v>
      </c>
      <c r="AE101" s="36" t="n">
        <f aca="false">Y101</f>
        <v>0.102465277777778</v>
      </c>
      <c r="AF101" s="24" t="n">
        <f aca="false">$Q$5</f>
        <v>512000</v>
      </c>
      <c r="AG101" s="35"/>
      <c r="AH101" s="24" t="n">
        <f aca="false">$N$5</f>
        <v>1</v>
      </c>
      <c r="AI101" s="24" t="n">
        <f aca="false">$O$5</f>
        <v>80</v>
      </c>
      <c r="AJ101" s="24" t="n">
        <f aca="false">$P$5</f>
        <v>6400</v>
      </c>
      <c r="AK101" s="36" t="n">
        <f aca="false">AE101</f>
        <v>0.102465277777778</v>
      </c>
    </row>
    <row r="102" customFormat="false" ht="14.65" hidden="false" customHeight="false" outlineLevel="0" collapsed="false">
      <c r="A102" s="35"/>
      <c r="B102" s="35"/>
      <c r="C102" s="35"/>
      <c r="D102" s="35"/>
      <c r="E102" s="35"/>
      <c r="F102" s="36"/>
      <c r="G102" s="35"/>
      <c r="H102" s="34"/>
      <c r="I102" s="35" t="str">
        <f aca="false">ADDRESS(I98,5,1)</f>
        <v>$E$18</v>
      </c>
      <c r="J102" s="36" t="n">
        <f aca="true">INDIRECT(I102)</f>
        <v>0.215115740740741</v>
      </c>
      <c r="K102" s="34" t="n">
        <f aca="false">MDETERM(AH99:AK102)</f>
        <v>8.41809722218172</v>
      </c>
      <c r="L102" s="34" t="n">
        <f aca="false">K102/K98</f>
        <v>9.66761890328777E-011</v>
      </c>
      <c r="M102" s="36" t="n">
        <f aca="false">J102</f>
        <v>0.215115740740741</v>
      </c>
      <c r="N102" s="24" t="n">
        <f aca="false">$N$6</f>
        <v>1</v>
      </c>
      <c r="O102" s="44" t="n">
        <f aca="false">$O$6</f>
        <v>160.9</v>
      </c>
      <c r="P102" s="24" t="n">
        <f aca="false">$P$6</f>
        <v>25888.81</v>
      </c>
      <c r="Q102" s="24" t="n">
        <f aca="false">$Q$6</f>
        <v>4165509.529</v>
      </c>
      <c r="R102" s="24"/>
      <c r="S102" s="43" t="n">
        <f aca="false">M102</f>
        <v>0.215115740740741</v>
      </c>
      <c r="T102" s="44" t="n">
        <f aca="false">$O$6</f>
        <v>160.9</v>
      </c>
      <c r="U102" s="24" t="n">
        <f aca="false">$P$6</f>
        <v>25888.81</v>
      </c>
      <c r="V102" s="24" t="n">
        <f aca="false">$Q$6</f>
        <v>4165509.529</v>
      </c>
      <c r="W102" s="35"/>
      <c r="X102" s="24" t="n">
        <f aca="false">$N$6</f>
        <v>1</v>
      </c>
      <c r="Y102" s="36" t="n">
        <f aca="false">S102</f>
        <v>0.215115740740741</v>
      </c>
      <c r="Z102" s="24" t="n">
        <f aca="false">$P$6</f>
        <v>25888.81</v>
      </c>
      <c r="AA102" s="24" t="n">
        <f aca="false">$Q$6</f>
        <v>4165509.529</v>
      </c>
      <c r="AB102" s="35"/>
      <c r="AC102" s="24" t="n">
        <f aca="false">$N$6</f>
        <v>1</v>
      </c>
      <c r="AD102" s="44" t="n">
        <f aca="false">$O$6</f>
        <v>160.9</v>
      </c>
      <c r="AE102" s="36" t="n">
        <f aca="false">Y102</f>
        <v>0.215115740740741</v>
      </c>
      <c r="AF102" s="24" t="n">
        <f aca="false">$Q$6</f>
        <v>4165509.529</v>
      </c>
      <c r="AG102" s="35"/>
      <c r="AH102" s="24" t="n">
        <f aca="false">$N$6</f>
        <v>1</v>
      </c>
      <c r="AI102" s="44" t="n">
        <f aca="false">$O$6</f>
        <v>160.9</v>
      </c>
      <c r="AJ102" s="24" t="n">
        <f aca="false">$P$6</f>
        <v>25888.81</v>
      </c>
      <c r="AK102" s="36" t="n">
        <f aca="false">AE102</f>
        <v>0.215115740740741</v>
      </c>
    </row>
    <row r="103" customFormat="false" ht="14.65" hidden="false" customHeight="false" outlineLevel="0" collapsed="false">
      <c r="A103" s="35"/>
      <c r="B103" s="35"/>
      <c r="C103" s="35"/>
      <c r="D103" s="35"/>
      <c r="E103" s="35"/>
      <c r="F103" s="36"/>
      <c r="G103" s="35"/>
      <c r="H103" s="34"/>
      <c r="I103" s="35"/>
      <c r="J103" s="36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</row>
    <row r="104" customFormat="false" ht="14.65" hidden="false" customHeight="false" outlineLevel="0" collapsed="false">
      <c r="A104" s="35"/>
      <c r="B104" s="35"/>
      <c r="C104" s="35"/>
      <c r="D104" s="35"/>
      <c r="E104" s="35"/>
      <c r="F104" s="36"/>
      <c r="G104" s="35"/>
      <c r="H104" s="34"/>
      <c r="I104" s="34" t="n">
        <f aca="false">I98+1</f>
        <v>19</v>
      </c>
      <c r="J104" s="41" t="n">
        <f aca="false">L105+$F$1*L106+L107*$F$1*$F$1+L108*$F$1*$F$1*$F$1</f>
        <v>0.103153059938869</v>
      </c>
      <c r="K104" s="34" t="n">
        <f aca="false">MDETERM(N105:Q108)</f>
        <v>87075186831.3602</v>
      </c>
      <c r="L104" s="35"/>
      <c r="M104" s="35"/>
      <c r="N104" s="24" t="s">
        <v>6</v>
      </c>
      <c r="O104" s="24" t="s">
        <v>7</v>
      </c>
      <c r="P104" s="24" t="s">
        <v>8</v>
      </c>
      <c r="Q104" s="24" t="s">
        <v>9</v>
      </c>
      <c r="R104" s="24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</row>
    <row r="105" customFormat="false" ht="14.65" hidden="false" customHeight="false" outlineLevel="0" collapsed="false">
      <c r="A105" s="35"/>
      <c r="B105" s="35"/>
      <c r="C105" s="35"/>
      <c r="D105" s="35"/>
      <c r="E105" s="35"/>
      <c r="F105" s="36"/>
      <c r="G105" s="35"/>
      <c r="H105" s="34"/>
      <c r="I105" s="35" t="str">
        <f aca="false">ADDRESS(I104,2,1)</f>
        <v>$B$19</v>
      </c>
      <c r="J105" s="36" t="n">
        <f aca="true">INDIRECT(I105)</f>
        <v>0.0198148148148148</v>
      </c>
      <c r="K105" s="34" t="n">
        <f aca="false">MDETERM(S105:V108)</f>
        <v>126944.347193988</v>
      </c>
      <c r="L105" s="34" t="n">
        <f aca="false">K105/K104</f>
        <v>1.45787051183528E-006</v>
      </c>
      <c r="M105" s="36" t="n">
        <f aca="false">J105</f>
        <v>0.0198148148148148</v>
      </c>
      <c r="N105" s="24" t="n">
        <f aca="false">$N$3</f>
        <v>1</v>
      </c>
      <c r="O105" s="24" t="n">
        <f aca="false">$O$3</f>
        <v>16</v>
      </c>
      <c r="P105" s="24" t="n">
        <f aca="false">$P$3</f>
        <v>256</v>
      </c>
      <c r="Q105" s="24" t="n">
        <f aca="false">$Q$3</f>
        <v>4096</v>
      </c>
      <c r="R105" s="24"/>
      <c r="S105" s="43" t="n">
        <f aca="false">M105</f>
        <v>0.0198148148148148</v>
      </c>
      <c r="T105" s="24" t="n">
        <f aca="false">$O$3</f>
        <v>16</v>
      </c>
      <c r="U105" s="24" t="n">
        <f aca="false">$P$3</f>
        <v>256</v>
      </c>
      <c r="V105" s="24" t="n">
        <f aca="false">$Q$3</f>
        <v>4096</v>
      </c>
      <c r="W105" s="35"/>
      <c r="X105" s="24" t="n">
        <f aca="false">$N$3</f>
        <v>1</v>
      </c>
      <c r="Y105" s="36" t="n">
        <f aca="false">S105</f>
        <v>0.0198148148148148</v>
      </c>
      <c r="Z105" s="24" t="n">
        <f aca="false">$P$3</f>
        <v>256</v>
      </c>
      <c r="AA105" s="24" t="n">
        <f aca="false">$Q$3</f>
        <v>4096</v>
      </c>
      <c r="AB105" s="35"/>
      <c r="AC105" s="24" t="n">
        <f aca="false">$N$3</f>
        <v>1</v>
      </c>
      <c r="AD105" s="24" t="n">
        <f aca="false">$O$3</f>
        <v>16</v>
      </c>
      <c r="AE105" s="36" t="n">
        <f aca="false">Y105</f>
        <v>0.0198148148148148</v>
      </c>
      <c r="AF105" s="24" t="n">
        <f aca="false">$Q$3</f>
        <v>4096</v>
      </c>
      <c r="AG105" s="35"/>
      <c r="AH105" s="24" t="n">
        <f aca="false">$N$3</f>
        <v>1</v>
      </c>
      <c r="AI105" s="24" t="n">
        <f aca="false">$O$3</f>
        <v>16</v>
      </c>
      <c r="AJ105" s="24" t="n">
        <f aca="false">$P$3</f>
        <v>256</v>
      </c>
      <c r="AK105" s="36" t="n">
        <f aca="false">AE105</f>
        <v>0.0198148148148148</v>
      </c>
    </row>
    <row r="106" customFormat="false" ht="14.65" hidden="false" customHeight="false" outlineLevel="0" collapsed="false">
      <c r="A106" s="35"/>
      <c r="B106" s="35"/>
      <c r="C106" s="35"/>
      <c r="D106" s="35"/>
      <c r="E106" s="35"/>
      <c r="F106" s="36"/>
      <c r="G106" s="35"/>
      <c r="H106" s="34"/>
      <c r="I106" s="35" t="str">
        <f aca="false">ADDRESS(I104,3,1)</f>
        <v>$C$19</v>
      </c>
      <c r="J106" s="36" t="n">
        <f aca="true">INDIRECT(I106)</f>
        <v>0.0501736111111111</v>
      </c>
      <c r="K106" s="34" t="n">
        <f aca="false">MDETERM(X105:AA108)</f>
        <v>106911192.21122</v>
      </c>
      <c r="L106" s="34" t="n">
        <f aca="false">K106/K104</f>
        <v>0.00122780319057227</v>
      </c>
      <c r="M106" s="36" t="n">
        <f aca="false">J106</f>
        <v>0.0501736111111111</v>
      </c>
      <c r="N106" s="24" t="n">
        <f aca="false">$N$4</f>
        <v>1</v>
      </c>
      <c r="O106" s="24" t="n">
        <f aca="false">$O$4</f>
        <v>40</v>
      </c>
      <c r="P106" s="24" t="n">
        <f aca="false">$P$4</f>
        <v>1600</v>
      </c>
      <c r="Q106" s="24" t="n">
        <f aca="false">$Q$4</f>
        <v>64000</v>
      </c>
      <c r="R106" s="24"/>
      <c r="S106" s="43" t="n">
        <f aca="false">M106</f>
        <v>0.0501736111111111</v>
      </c>
      <c r="T106" s="24" t="n">
        <f aca="false">$O$4</f>
        <v>40</v>
      </c>
      <c r="U106" s="24" t="n">
        <f aca="false">$P$4</f>
        <v>1600</v>
      </c>
      <c r="V106" s="24" t="n">
        <f aca="false">$Q$4</f>
        <v>64000</v>
      </c>
      <c r="W106" s="35"/>
      <c r="X106" s="24" t="n">
        <f aca="false">$N$4</f>
        <v>1</v>
      </c>
      <c r="Y106" s="36" t="n">
        <f aca="false">S106</f>
        <v>0.0501736111111111</v>
      </c>
      <c r="Z106" s="24" t="n">
        <f aca="false">$P$4</f>
        <v>1600</v>
      </c>
      <c r="AA106" s="24" t="n">
        <f aca="false">$Q$4</f>
        <v>64000</v>
      </c>
      <c r="AB106" s="35"/>
      <c r="AC106" s="24" t="n">
        <f aca="false">$N$4</f>
        <v>1</v>
      </c>
      <c r="AD106" s="24" t="n">
        <f aca="false">$O$4</f>
        <v>40</v>
      </c>
      <c r="AE106" s="36" t="n">
        <f aca="false">Y106</f>
        <v>0.0501736111111111</v>
      </c>
      <c r="AF106" s="24" t="n">
        <f aca="false">$Q$4</f>
        <v>64000</v>
      </c>
      <c r="AG106" s="35"/>
      <c r="AH106" s="24" t="n">
        <f aca="false">$N$4</f>
        <v>1</v>
      </c>
      <c r="AI106" s="24" t="n">
        <f aca="false">$O$4</f>
        <v>40</v>
      </c>
      <c r="AJ106" s="24" t="n">
        <f aca="false">$P$4</f>
        <v>1600</v>
      </c>
      <c r="AK106" s="36" t="n">
        <f aca="false">AE106</f>
        <v>0.0501736111111111</v>
      </c>
    </row>
    <row r="107" customFormat="false" ht="14.65" hidden="false" customHeight="false" outlineLevel="0" collapsed="false">
      <c r="A107" s="35"/>
      <c r="B107" s="35"/>
      <c r="C107" s="35"/>
      <c r="D107" s="35"/>
      <c r="E107" s="35"/>
      <c r="F107" s="36"/>
      <c r="G107" s="35"/>
      <c r="H107" s="34"/>
      <c r="I107" s="35" t="str">
        <f aca="false">ADDRESS(I104,4,1)</f>
        <v>$D$19</v>
      </c>
      <c r="J107" s="36" t="n">
        <f aca="true">INDIRECT(I107)</f>
        <v>0.102511574074074</v>
      </c>
      <c r="K107" s="34" t="n">
        <f aca="false">MDETERM(AC105:AF108)</f>
        <v>57066.1384424915</v>
      </c>
      <c r="L107" s="34" t="n">
        <f aca="false">K107/K104</f>
        <v>6.55366247482332E-007</v>
      </c>
      <c r="M107" s="36" t="n">
        <f aca="false">J107</f>
        <v>0.102511574074074</v>
      </c>
      <c r="N107" s="24" t="n">
        <f aca="false">$N$5</f>
        <v>1</v>
      </c>
      <c r="O107" s="24" t="n">
        <f aca="false">$O$5</f>
        <v>80</v>
      </c>
      <c r="P107" s="24" t="n">
        <f aca="false">$P$5</f>
        <v>6400</v>
      </c>
      <c r="Q107" s="24" t="n">
        <f aca="false">$Q$5</f>
        <v>512000</v>
      </c>
      <c r="R107" s="24"/>
      <c r="S107" s="43" t="n">
        <f aca="false">M107</f>
        <v>0.102511574074074</v>
      </c>
      <c r="T107" s="24" t="n">
        <f aca="false">$O$5</f>
        <v>80</v>
      </c>
      <c r="U107" s="24" t="n">
        <f aca="false">$P$5</f>
        <v>6400</v>
      </c>
      <c r="V107" s="24" t="n">
        <f aca="false">$Q$5</f>
        <v>512000</v>
      </c>
      <c r="W107" s="35"/>
      <c r="X107" s="24" t="n">
        <f aca="false">$N$5</f>
        <v>1</v>
      </c>
      <c r="Y107" s="36" t="n">
        <f aca="false">S107</f>
        <v>0.102511574074074</v>
      </c>
      <c r="Z107" s="24" t="n">
        <f aca="false">$P$5</f>
        <v>6400</v>
      </c>
      <c r="AA107" s="24" t="n">
        <f aca="false">$Q$5</f>
        <v>512000</v>
      </c>
      <c r="AB107" s="35"/>
      <c r="AC107" s="24" t="n">
        <f aca="false">$N$5</f>
        <v>1</v>
      </c>
      <c r="AD107" s="24" t="n">
        <f aca="false">$O$5</f>
        <v>80</v>
      </c>
      <c r="AE107" s="36" t="n">
        <f aca="false">Y107</f>
        <v>0.102511574074074</v>
      </c>
      <c r="AF107" s="24" t="n">
        <f aca="false">$Q$5</f>
        <v>512000</v>
      </c>
      <c r="AG107" s="35"/>
      <c r="AH107" s="24" t="n">
        <f aca="false">$N$5</f>
        <v>1</v>
      </c>
      <c r="AI107" s="24" t="n">
        <f aca="false">$O$5</f>
        <v>80</v>
      </c>
      <c r="AJ107" s="24" t="n">
        <f aca="false">$P$5</f>
        <v>6400</v>
      </c>
      <c r="AK107" s="36" t="n">
        <f aca="false">AE107</f>
        <v>0.102511574074074</v>
      </c>
    </row>
    <row r="108" customFormat="false" ht="14.65" hidden="false" customHeight="false" outlineLevel="0" collapsed="false">
      <c r="A108" s="35"/>
      <c r="B108" s="35"/>
      <c r="C108" s="35"/>
      <c r="D108" s="35"/>
      <c r="E108" s="35"/>
      <c r="F108" s="36"/>
      <c r="G108" s="35"/>
      <c r="H108" s="34"/>
      <c r="I108" s="35" t="str">
        <f aca="false">ADDRESS(I104,5,1)</f>
        <v>$E$19</v>
      </c>
      <c r="J108" s="36" t="n">
        <f aca="true">INDIRECT(I108)</f>
        <v>0.215266203703704</v>
      </c>
      <c r="K108" s="34" t="n">
        <f aca="false">MDETERM(AH105:AK108)</f>
        <v>15.5641750000465</v>
      </c>
      <c r="L108" s="34" t="n">
        <f aca="false">K108/K104</f>
        <v>1.78744089635889E-010</v>
      </c>
      <c r="M108" s="36" t="n">
        <f aca="false">J108</f>
        <v>0.215266203703704</v>
      </c>
      <c r="N108" s="24" t="n">
        <f aca="false">$N$6</f>
        <v>1</v>
      </c>
      <c r="O108" s="44" t="n">
        <f aca="false">$O$6</f>
        <v>160.9</v>
      </c>
      <c r="P108" s="24" t="n">
        <f aca="false">$P$6</f>
        <v>25888.81</v>
      </c>
      <c r="Q108" s="24" t="n">
        <f aca="false">$Q$6</f>
        <v>4165509.529</v>
      </c>
      <c r="R108" s="24"/>
      <c r="S108" s="43" t="n">
        <f aca="false">M108</f>
        <v>0.215266203703704</v>
      </c>
      <c r="T108" s="44" t="n">
        <f aca="false">$O$6</f>
        <v>160.9</v>
      </c>
      <c r="U108" s="24" t="n">
        <f aca="false">$P$6</f>
        <v>25888.81</v>
      </c>
      <c r="V108" s="24" t="n">
        <f aca="false">$Q$6</f>
        <v>4165509.529</v>
      </c>
      <c r="W108" s="35"/>
      <c r="X108" s="24" t="n">
        <f aca="false">$N$6</f>
        <v>1</v>
      </c>
      <c r="Y108" s="36" t="n">
        <f aca="false">S108</f>
        <v>0.215266203703704</v>
      </c>
      <c r="Z108" s="24" t="n">
        <f aca="false">$P$6</f>
        <v>25888.81</v>
      </c>
      <c r="AA108" s="24" t="n">
        <f aca="false">$Q$6</f>
        <v>4165509.529</v>
      </c>
      <c r="AB108" s="35"/>
      <c r="AC108" s="24" t="n">
        <f aca="false">$N$6</f>
        <v>1</v>
      </c>
      <c r="AD108" s="44" t="n">
        <f aca="false">$O$6</f>
        <v>160.9</v>
      </c>
      <c r="AE108" s="36" t="n">
        <f aca="false">Y108</f>
        <v>0.215266203703704</v>
      </c>
      <c r="AF108" s="24" t="n">
        <f aca="false">$Q$6</f>
        <v>4165509.529</v>
      </c>
      <c r="AG108" s="35"/>
      <c r="AH108" s="24" t="n">
        <f aca="false">$N$6</f>
        <v>1</v>
      </c>
      <c r="AI108" s="44" t="n">
        <f aca="false">$O$6</f>
        <v>160.9</v>
      </c>
      <c r="AJ108" s="24" t="n">
        <f aca="false">$P$6</f>
        <v>25888.81</v>
      </c>
      <c r="AK108" s="36" t="n">
        <f aca="false">AE108</f>
        <v>0.215266203703704</v>
      </c>
    </row>
    <row r="109" customFormat="false" ht="14.65" hidden="false" customHeight="false" outlineLevel="0" collapsed="false">
      <c r="A109" s="35"/>
      <c r="B109" s="35"/>
      <c r="C109" s="35"/>
      <c r="D109" s="35"/>
      <c r="E109" s="35"/>
      <c r="F109" s="36"/>
      <c r="G109" s="35"/>
      <c r="H109" s="34"/>
      <c r="I109" s="35"/>
      <c r="J109" s="36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</row>
    <row r="110" customFormat="false" ht="14.65" hidden="false" customHeight="false" outlineLevel="0" collapsed="false">
      <c r="A110" s="35"/>
      <c r="B110" s="35"/>
      <c r="C110" s="35"/>
      <c r="D110" s="35"/>
      <c r="E110" s="35"/>
      <c r="F110" s="36"/>
      <c r="G110" s="35"/>
      <c r="H110" s="34"/>
      <c r="I110" s="34" t="n">
        <f aca="false">I104+1</f>
        <v>20</v>
      </c>
      <c r="J110" s="41" t="n">
        <f aca="false">L111+$F$1*L112+L113*$F$1*$F$1+L114*$F$1*$F$1*$F$1</f>
        <v>0.103211452219602</v>
      </c>
      <c r="K110" s="34" t="n">
        <f aca="false">MDETERM(N111:Q114)</f>
        <v>87075186831.3602</v>
      </c>
      <c r="L110" s="35"/>
      <c r="M110" s="35"/>
      <c r="N110" s="24" t="s">
        <v>6</v>
      </c>
      <c r="O110" s="24" t="s">
        <v>7</v>
      </c>
      <c r="P110" s="24" t="s">
        <v>8</v>
      </c>
      <c r="Q110" s="24" t="s">
        <v>9</v>
      </c>
      <c r="R110" s="24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</row>
    <row r="111" customFormat="false" ht="14.65" hidden="false" customHeight="false" outlineLevel="0" collapsed="false">
      <c r="A111" s="35"/>
      <c r="B111" s="35"/>
      <c r="C111" s="35"/>
      <c r="D111" s="35"/>
      <c r="E111" s="35"/>
      <c r="F111" s="36"/>
      <c r="G111" s="35"/>
      <c r="H111" s="34"/>
      <c r="I111" s="35" t="str">
        <f aca="false">ADDRESS(I110,2,1)</f>
        <v>$B$20</v>
      </c>
      <c r="J111" s="36" t="n">
        <f aca="true">INDIRECT(I111)</f>
        <v>0.0198263888888889</v>
      </c>
      <c r="K111" s="34" t="n">
        <f aca="false">MDETERM(S111:V114)</f>
        <v>841115.970998046</v>
      </c>
      <c r="L111" s="34" t="n">
        <f aca="false">K111/K110</f>
        <v>9.6596516367751E-006</v>
      </c>
      <c r="M111" s="36" t="n">
        <f aca="false">J111</f>
        <v>0.0198263888888889</v>
      </c>
      <c r="N111" s="24" t="n">
        <f aca="false">$N$3</f>
        <v>1</v>
      </c>
      <c r="O111" s="24" t="n">
        <f aca="false">$O$3</f>
        <v>16</v>
      </c>
      <c r="P111" s="24" t="n">
        <f aca="false">$P$3</f>
        <v>256</v>
      </c>
      <c r="Q111" s="24" t="n">
        <f aca="false">$Q$3</f>
        <v>4096</v>
      </c>
      <c r="R111" s="24"/>
      <c r="S111" s="43" t="n">
        <f aca="false">M111</f>
        <v>0.0198263888888889</v>
      </c>
      <c r="T111" s="24" t="n">
        <f aca="false">$O$3</f>
        <v>16</v>
      </c>
      <c r="U111" s="24" t="n">
        <f aca="false">$P$3</f>
        <v>256</v>
      </c>
      <c r="V111" s="24" t="n">
        <f aca="false">$Q$3</f>
        <v>4096</v>
      </c>
      <c r="W111" s="35"/>
      <c r="X111" s="24" t="n">
        <f aca="false">$N$3</f>
        <v>1</v>
      </c>
      <c r="Y111" s="36" t="n">
        <f aca="false">S111</f>
        <v>0.0198263888888889</v>
      </c>
      <c r="Z111" s="24" t="n">
        <f aca="false">$P$3</f>
        <v>256</v>
      </c>
      <c r="AA111" s="24" t="n">
        <f aca="false">$Q$3</f>
        <v>4096</v>
      </c>
      <c r="AB111" s="35"/>
      <c r="AC111" s="24" t="n">
        <f aca="false">$N$3</f>
        <v>1</v>
      </c>
      <c r="AD111" s="24" t="n">
        <f aca="false">$O$3</f>
        <v>16</v>
      </c>
      <c r="AE111" s="36" t="n">
        <f aca="false">Y111</f>
        <v>0.0198263888888889</v>
      </c>
      <c r="AF111" s="24" t="n">
        <f aca="false">$Q$3</f>
        <v>4096</v>
      </c>
      <c r="AG111" s="35"/>
      <c r="AH111" s="24" t="n">
        <f aca="false">$N$3</f>
        <v>1</v>
      </c>
      <c r="AI111" s="24" t="n">
        <f aca="false">$O$3</f>
        <v>16</v>
      </c>
      <c r="AJ111" s="24" t="n">
        <f aca="false">$P$3</f>
        <v>256</v>
      </c>
      <c r="AK111" s="36" t="n">
        <f aca="false">AE111</f>
        <v>0.0198263888888889</v>
      </c>
    </row>
    <row r="112" customFormat="false" ht="14.65" hidden="false" customHeight="false" outlineLevel="0" collapsed="false">
      <c r="A112" s="35"/>
      <c r="B112" s="35"/>
      <c r="C112" s="35"/>
      <c r="D112" s="35"/>
      <c r="E112" s="35"/>
      <c r="F112" s="36"/>
      <c r="G112" s="35"/>
      <c r="H112" s="34"/>
      <c r="I112" s="35" t="str">
        <f aca="false">ADDRESS(I110,3,1)</f>
        <v>$C$20</v>
      </c>
      <c r="J112" s="36" t="n">
        <f aca="true">INDIRECT(I112)</f>
        <v>0.0501967592592593</v>
      </c>
      <c r="K112" s="34" t="n">
        <f aca="false">MDETERM(X111:AA114)</f>
        <v>106919560.37628</v>
      </c>
      <c r="L112" s="34" t="n">
        <f aca="false">K112/K110</f>
        <v>0.00122789929332397</v>
      </c>
      <c r="M112" s="36" t="n">
        <f aca="false">J112</f>
        <v>0.0501967592592593</v>
      </c>
      <c r="N112" s="24" t="n">
        <f aca="false">$N$4</f>
        <v>1</v>
      </c>
      <c r="O112" s="24" t="n">
        <f aca="false">$O$4</f>
        <v>40</v>
      </c>
      <c r="P112" s="24" t="n">
        <f aca="false">$P$4</f>
        <v>1600</v>
      </c>
      <c r="Q112" s="24" t="n">
        <f aca="false">$Q$4</f>
        <v>64000</v>
      </c>
      <c r="R112" s="24"/>
      <c r="S112" s="43" t="n">
        <f aca="false">M112</f>
        <v>0.0501967592592593</v>
      </c>
      <c r="T112" s="24" t="n">
        <f aca="false">$O$4</f>
        <v>40</v>
      </c>
      <c r="U112" s="24" t="n">
        <f aca="false">$P$4</f>
        <v>1600</v>
      </c>
      <c r="V112" s="24" t="n">
        <f aca="false">$Q$4</f>
        <v>64000</v>
      </c>
      <c r="W112" s="35"/>
      <c r="X112" s="24" t="n">
        <f aca="false">$N$4</f>
        <v>1</v>
      </c>
      <c r="Y112" s="36" t="n">
        <f aca="false">S112</f>
        <v>0.0501967592592593</v>
      </c>
      <c r="Z112" s="24" t="n">
        <f aca="false">$P$4</f>
        <v>1600</v>
      </c>
      <c r="AA112" s="24" t="n">
        <f aca="false">$Q$4</f>
        <v>64000</v>
      </c>
      <c r="AB112" s="35"/>
      <c r="AC112" s="24" t="n">
        <f aca="false">$N$4</f>
        <v>1</v>
      </c>
      <c r="AD112" s="24" t="n">
        <f aca="false">$O$4</f>
        <v>40</v>
      </c>
      <c r="AE112" s="36" t="n">
        <f aca="false">Y112</f>
        <v>0.0501967592592593</v>
      </c>
      <c r="AF112" s="24" t="n">
        <f aca="false">$Q$4</f>
        <v>64000</v>
      </c>
      <c r="AG112" s="35"/>
      <c r="AH112" s="24" t="n">
        <f aca="false">$N$4</f>
        <v>1</v>
      </c>
      <c r="AI112" s="24" t="n">
        <f aca="false">$O$4</f>
        <v>40</v>
      </c>
      <c r="AJ112" s="24" t="n">
        <f aca="false">$P$4</f>
        <v>1600</v>
      </c>
      <c r="AK112" s="36" t="n">
        <f aca="false">AE112</f>
        <v>0.0501967592592593</v>
      </c>
    </row>
    <row r="113" customFormat="false" ht="14.65" hidden="false" customHeight="false" outlineLevel="0" collapsed="false">
      <c r="A113" s="35"/>
      <c r="B113" s="35"/>
      <c r="C113" s="35"/>
      <c r="D113" s="35"/>
      <c r="E113" s="35"/>
      <c r="F113" s="36"/>
      <c r="G113" s="35"/>
      <c r="H113" s="34"/>
      <c r="I113" s="35" t="str">
        <f aca="false">ADDRESS(I110,4,1)</f>
        <v>$D$20</v>
      </c>
      <c r="J113" s="36" t="n">
        <f aca="true">INDIRECT(I113)</f>
        <v>0.102569444444444</v>
      </c>
      <c r="K113" s="34" t="n">
        <f aca="false">MDETERM(AC111:AF114)</f>
        <v>57703.3884902298</v>
      </c>
      <c r="L113" s="34" t="n">
        <f aca="false">K113/K110</f>
        <v>6.62684636002961E-007</v>
      </c>
      <c r="M113" s="36" t="n">
        <f aca="false">J113</f>
        <v>0.102569444444444</v>
      </c>
      <c r="N113" s="24" t="n">
        <f aca="false">$N$5</f>
        <v>1</v>
      </c>
      <c r="O113" s="24" t="n">
        <f aca="false">$O$5</f>
        <v>80</v>
      </c>
      <c r="P113" s="24" t="n">
        <f aca="false">$P$5</f>
        <v>6400</v>
      </c>
      <c r="Q113" s="24" t="n">
        <f aca="false">$Q$5</f>
        <v>512000</v>
      </c>
      <c r="R113" s="24"/>
      <c r="S113" s="43" t="n">
        <f aca="false">M113</f>
        <v>0.102569444444444</v>
      </c>
      <c r="T113" s="24" t="n">
        <f aca="false">$O$5</f>
        <v>80</v>
      </c>
      <c r="U113" s="24" t="n">
        <f aca="false">$P$5</f>
        <v>6400</v>
      </c>
      <c r="V113" s="24" t="n">
        <f aca="false">$Q$5</f>
        <v>512000</v>
      </c>
      <c r="W113" s="35"/>
      <c r="X113" s="24" t="n">
        <f aca="false">$N$5</f>
        <v>1</v>
      </c>
      <c r="Y113" s="36" t="n">
        <f aca="false">S113</f>
        <v>0.102569444444444</v>
      </c>
      <c r="Z113" s="24" t="n">
        <f aca="false">$P$5</f>
        <v>6400</v>
      </c>
      <c r="AA113" s="24" t="n">
        <f aca="false">$Q$5</f>
        <v>512000</v>
      </c>
      <c r="AB113" s="35"/>
      <c r="AC113" s="24" t="n">
        <f aca="false">$N$5</f>
        <v>1</v>
      </c>
      <c r="AD113" s="24" t="n">
        <f aca="false">$O$5</f>
        <v>80</v>
      </c>
      <c r="AE113" s="36" t="n">
        <f aca="false">Y113</f>
        <v>0.102569444444444</v>
      </c>
      <c r="AF113" s="24" t="n">
        <f aca="false">$Q$5</f>
        <v>512000</v>
      </c>
      <c r="AG113" s="35"/>
      <c r="AH113" s="24" t="n">
        <f aca="false">$N$5</f>
        <v>1</v>
      </c>
      <c r="AI113" s="24" t="n">
        <f aca="false">$O$5</f>
        <v>80</v>
      </c>
      <c r="AJ113" s="24" t="n">
        <f aca="false">$P$5</f>
        <v>6400</v>
      </c>
      <c r="AK113" s="36" t="n">
        <f aca="false">AE113</f>
        <v>0.102569444444444</v>
      </c>
    </row>
    <row r="114" customFormat="false" ht="14.65" hidden="false" customHeight="false" outlineLevel="0" collapsed="false">
      <c r="A114" s="35"/>
      <c r="B114" s="35"/>
      <c r="C114" s="35"/>
      <c r="D114" s="35"/>
      <c r="E114" s="35"/>
      <c r="F114" s="36"/>
      <c r="G114" s="35"/>
      <c r="H114" s="34"/>
      <c r="I114" s="35" t="str">
        <f aca="false">ADDRESS(I110,5,1)</f>
        <v>$E$20</v>
      </c>
      <c r="J114" s="36" t="n">
        <f aca="true">INDIRECT(I114)</f>
        <v>0.215439814814815</v>
      </c>
      <c r="K114" s="34" t="n">
        <f aca="false">MDETERM(AH111:AK114)</f>
        <v>14.7380972224434</v>
      </c>
      <c r="L114" s="34" t="n">
        <f aca="false">K114/K110</f>
        <v>1.69257141543513E-010</v>
      </c>
      <c r="M114" s="36" t="n">
        <f aca="false">J114</f>
        <v>0.215439814814815</v>
      </c>
      <c r="N114" s="24" t="n">
        <f aca="false">$N$6</f>
        <v>1</v>
      </c>
      <c r="O114" s="44" t="n">
        <f aca="false">$O$6</f>
        <v>160.9</v>
      </c>
      <c r="P114" s="24" t="n">
        <f aca="false">$P$6</f>
        <v>25888.81</v>
      </c>
      <c r="Q114" s="24" t="n">
        <f aca="false">$Q$6</f>
        <v>4165509.529</v>
      </c>
      <c r="R114" s="24"/>
      <c r="S114" s="43" t="n">
        <f aca="false">M114</f>
        <v>0.215439814814815</v>
      </c>
      <c r="T114" s="44" t="n">
        <f aca="false">$O$6</f>
        <v>160.9</v>
      </c>
      <c r="U114" s="24" t="n">
        <f aca="false">$P$6</f>
        <v>25888.81</v>
      </c>
      <c r="V114" s="24" t="n">
        <f aca="false">$Q$6</f>
        <v>4165509.529</v>
      </c>
      <c r="W114" s="35"/>
      <c r="X114" s="24" t="n">
        <f aca="false">$N$6</f>
        <v>1</v>
      </c>
      <c r="Y114" s="36" t="n">
        <f aca="false">S114</f>
        <v>0.215439814814815</v>
      </c>
      <c r="Z114" s="24" t="n">
        <f aca="false">$P$6</f>
        <v>25888.81</v>
      </c>
      <c r="AA114" s="24" t="n">
        <f aca="false">$Q$6</f>
        <v>4165509.529</v>
      </c>
      <c r="AB114" s="35"/>
      <c r="AC114" s="24" t="n">
        <f aca="false">$N$6</f>
        <v>1</v>
      </c>
      <c r="AD114" s="44" t="n">
        <f aca="false">$O$6</f>
        <v>160.9</v>
      </c>
      <c r="AE114" s="36" t="n">
        <f aca="false">Y114</f>
        <v>0.215439814814815</v>
      </c>
      <c r="AF114" s="24" t="n">
        <f aca="false">$Q$6</f>
        <v>4165509.529</v>
      </c>
      <c r="AG114" s="35"/>
      <c r="AH114" s="24" t="n">
        <f aca="false">$N$6</f>
        <v>1</v>
      </c>
      <c r="AI114" s="44" t="n">
        <f aca="false">$O$6</f>
        <v>160.9</v>
      </c>
      <c r="AJ114" s="24" t="n">
        <f aca="false">$P$6</f>
        <v>25888.81</v>
      </c>
      <c r="AK114" s="36" t="n">
        <f aca="false">AE114</f>
        <v>0.215439814814815</v>
      </c>
    </row>
    <row r="115" customFormat="false" ht="14.65" hidden="false" customHeight="false" outlineLevel="0" collapsed="false">
      <c r="A115" s="35"/>
      <c r="B115" s="35"/>
      <c r="C115" s="35"/>
      <c r="D115" s="35"/>
      <c r="E115" s="35"/>
      <c r="F115" s="36"/>
      <c r="G115" s="35"/>
      <c r="H115" s="34"/>
      <c r="I115" s="35"/>
      <c r="J115" s="36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</row>
    <row r="116" customFormat="false" ht="14.65" hidden="false" customHeight="false" outlineLevel="0" collapsed="false">
      <c r="A116" s="35"/>
      <c r="B116" s="35"/>
      <c r="C116" s="35"/>
      <c r="D116" s="35"/>
      <c r="E116" s="35"/>
      <c r="F116" s="36"/>
      <c r="G116" s="35"/>
      <c r="H116" s="34"/>
      <c r="I116" s="34" t="n">
        <f aca="false">I110+1</f>
        <v>21</v>
      </c>
      <c r="J116" s="41" t="n">
        <f aca="false">L117+$F$1*L118+L119*$F$1*$F$1+L120*$F$1*$F$1*$F$1</f>
        <v>0.103281595756848</v>
      </c>
      <c r="K116" s="34" t="n">
        <f aca="false">MDETERM(N117:Q120)</f>
        <v>87075186831.3602</v>
      </c>
      <c r="L116" s="35"/>
      <c r="M116" s="35"/>
      <c r="N116" s="24" t="s">
        <v>6</v>
      </c>
      <c r="O116" s="24" t="s">
        <v>7</v>
      </c>
      <c r="P116" s="24" t="s">
        <v>8</v>
      </c>
      <c r="Q116" s="24" t="s">
        <v>9</v>
      </c>
      <c r="R116" s="24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</row>
    <row r="117" customFormat="false" ht="14.65" hidden="false" customHeight="false" outlineLevel="0" collapsed="false">
      <c r="A117" s="35"/>
      <c r="B117" s="35"/>
      <c r="C117" s="35"/>
      <c r="D117" s="35"/>
      <c r="E117" s="35"/>
      <c r="F117" s="36"/>
      <c r="G117" s="35"/>
      <c r="H117" s="34"/>
      <c r="I117" s="35" t="str">
        <f aca="false">ADDRESS(I116,2,1)</f>
        <v>$B$21</v>
      </c>
      <c r="J117" s="36" t="n">
        <f aca="true">INDIRECT(I117)</f>
        <v>0.019837962962963</v>
      </c>
      <c r="K117" s="34" t="n">
        <f aca="false">MDETERM(S117:V120)</f>
        <v>1983574.20268166</v>
      </c>
      <c r="L117" s="34" t="n">
        <f aca="false">K117/K116</f>
        <v>2.27800166139554E-005</v>
      </c>
      <c r="M117" s="36" t="n">
        <f aca="false">J117</f>
        <v>0.019837962962963</v>
      </c>
      <c r="N117" s="24" t="n">
        <f aca="false">$N$3</f>
        <v>1</v>
      </c>
      <c r="O117" s="24" t="n">
        <f aca="false">$O$3</f>
        <v>16</v>
      </c>
      <c r="P117" s="24" t="n">
        <f aca="false">$P$3</f>
        <v>256</v>
      </c>
      <c r="Q117" s="24" t="n">
        <f aca="false">$Q$3</f>
        <v>4096</v>
      </c>
      <c r="R117" s="24"/>
      <c r="S117" s="43" t="n">
        <f aca="false">M117</f>
        <v>0.019837962962963</v>
      </c>
      <c r="T117" s="24" t="n">
        <f aca="false">$O$3</f>
        <v>16</v>
      </c>
      <c r="U117" s="24" t="n">
        <f aca="false">$P$3</f>
        <v>256</v>
      </c>
      <c r="V117" s="24" t="n">
        <f aca="false">$Q$3</f>
        <v>4096</v>
      </c>
      <c r="W117" s="35"/>
      <c r="X117" s="24" t="n">
        <f aca="false">$N$3</f>
        <v>1</v>
      </c>
      <c r="Y117" s="36" t="n">
        <f aca="false">S117</f>
        <v>0.019837962962963</v>
      </c>
      <c r="Z117" s="24" t="n">
        <f aca="false">$P$3</f>
        <v>256</v>
      </c>
      <c r="AA117" s="24" t="n">
        <f aca="false">$Q$3</f>
        <v>4096</v>
      </c>
      <c r="AB117" s="35"/>
      <c r="AC117" s="24" t="n">
        <f aca="false">$N$3</f>
        <v>1</v>
      </c>
      <c r="AD117" s="24" t="n">
        <f aca="false">$O$3</f>
        <v>16</v>
      </c>
      <c r="AE117" s="36" t="n">
        <f aca="false">Y117</f>
        <v>0.019837962962963</v>
      </c>
      <c r="AF117" s="24" t="n">
        <f aca="false">$Q$3</f>
        <v>4096</v>
      </c>
      <c r="AG117" s="35"/>
      <c r="AH117" s="24" t="n">
        <f aca="false">$N$3</f>
        <v>1</v>
      </c>
      <c r="AI117" s="24" t="n">
        <f aca="false">$O$3</f>
        <v>16</v>
      </c>
      <c r="AJ117" s="24" t="n">
        <f aca="false">$P$3</f>
        <v>256</v>
      </c>
      <c r="AK117" s="36" t="n">
        <f aca="false">AE117</f>
        <v>0.019837962962963</v>
      </c>
    </row>
    <row r="118" customFormat="false" ht="14.65" hidden="false" customHeight="false" outlineLevel="0" collapsed="false">
      <c r="A118" s="35"/>
      <c r="B118" s="35"/>
      <c r="C118" s="35"/>
      <c r="D118" s="35"/>
      <c r="E118" s="35"/>
      <c r="F118" s="36"/>
      <c r="G118" s="35"/>
      <c r="H118" s="34"/>
      <c r="I118" s="35" t="str">
        <f aca="false">ADDRESS(I116,3,1)</f>
        <v>$C$21</v>
      </c>
      <c r="J118" s="36" t="n">
        <f aca="true">INDIRECT(I118)</f>
        <v>0.0502199074074074</v>
      </c>
      <c r="K118" s="34" t="n">
        <f aca="false">MDETERM(X117:AA120)</f>
        <v>106888249.301372</v>
      </c>
      <c r="L118" s="34" t="n">
        <f aca="false">K118/K116</f>
        <v>0.00122753970667194</v>
      </c>
      <c r="M118" s="36" t="n">
        <f aca="false">J118</f>
        <v>0.0502199074074074</v>
      </c>
      <c r="N118" s="24" t="n">
        <f aca="false">$N$4</f>
        <v>1</v>
      </c>
      <c r="O118" s="24" t="n">
        <f aca="false">$O$4</f>
        <v>40</v>
      </c>
      <c r="P118" s="24" t="n">
        <f aca="false">$P$4</f>
        <v>1600</v>
      </c>
      <c r="Q118" s="24" t="n">
        <f aca="false">$Q$4</f>
        <v>64000</v>
      </c>
      <c r="R118" s="24"/>
      <c r="S118" s="43" t="n">
        <f aca="false">M118</f>
        <v>0.0502199074074074</v>
      </c>
      <c r="T118" s="24" t="n">
        <f aca="false">$O$4</f>
        <v>40</v>
      </c>
      <c r="U118" s="24" t="n">
        <f aca="false">$P$4</f>
        <v>1600</v>
      </c>
      <c r="V118" s="24" t="n">
        <f aca="false">$Q$4</f>
        <v>64000</v>
      </c>
      <c r="W118" s="35"/>
      <c r="X118" s="24" t="n">
        <f aca="false">$N$4</f>
        <v>1</v>
      </c>
      <c r="Y118" s="36" t="n">
        <f aca="false">S118</f>
        <v>0.0502199074074074</v>
      </c>
      <c r="Z118" s="24" t="n">
        <f aca="false">$P$4</f>
        <v>1600</v>
      </c>
      <c r="AA118" s="24" t="n">
        <f aca="false">$Q$4</f>
        <v>64000</v>
      </c>
      <c r="AB118" s="35"/>
      <c r="AC118" s="24" t="n">
        <f aca="false">$N$4</f>
        <v>1</v>
      </c>
      <c r="AD118" s="24" t="n">
        <f aca="false">$O$4</f>
        <v>40</v>
      </c>
      <c r="AE118" s="36" t="n">
        <f aca="false">Y118</f>
        <v>0.0502199074074074</v>
      </c>
      <c r="AF118" s="24" t="n">
        <f aca="false">$Q$4</f>
        <v>64000</v>
      </c>
      <c r="AG118" s="35"/>
      <c r="AH118" s="24" t="n">
        <f aca="false">$N$4</f>
        <v>1</v>
      </c>
      <c r="AI118" s="24" t="n">
        <f aca="false">$O$4</f>
        <v>40</v>
      </c>
      <c r="AJ118" s="24" t="n">
        <f aca="false">$P$4</f>
        <v>1600</v>
      </c>
      <c r="AK118" s="36" t="n">
        <f aca="false">AE118</f>
        <v>0.0502199074074074</v>
      </c>
    </row>
    <row r="119" customFormat="false" ht="14.65" hidden="false" customHeight="false" outlineLevel="0" collapsed="false">
      <c r="A119" s="35"/>
      <c r="B119" s="35"/>
      <c r="C119" s="35"/>
      <c r="D119" s="35"/>
      <c r="E119" s="35"/>
      <c r="F119" s="36"/>
      <c r="G119" s="35"/>
      <c r="H119" s="34"/>
      <c r="I119" s="35" t="str">
        <f aca="false">ADDRESS(I116,4,1)</f>
        <v>$D$21</v>
      </c>
      <c r="J119" s="36" t="n">
        <f aca="true">INDIRECT(I119)</f>
        <v>0.102638888888889</v>
      </c>
      <c r="K119" s="34" t="n">
        <f aca="false">MDETERM(AC117:AF120)</f>
        <v>59202.7005183494</v>
      </c>
      <c r="L119" s="34" t="n">
        <f aca="false">K119/K116</f>
        <v>6.79903227000916E-007</v>
      </c>
      <c r="M119" s="36" t="n">
        <f aca="false">J119</f>
        <v>0.102638888888889</v>
      </c>
      <c r="N119" s="24" t="n">
        <f aca="false">$N$5</f>
        <v>1</v>
      </c>
      <c r="O119" s="24" t="n">
        <f aca="false">$O$5</f>
        <v>80</v>
      </c>
      <c r="P119" s="24" t="n">
        <f aca="false">$P$5</f>
        <v>6400</v>
      </c>
      <c r="Q119" s="24" t="n">
        <f aca="false">$Q$5</f>
        <v>512000</v>
      </c>
      <c r="R119" s="24"/>
      <c r="S119" s="43" t="n">
        <f aca="false">M119</f>
        <v>0.102638888888889</v>
      </c>
      <c r="T119" s="24" t="n">
        <f aca="false">$O$5</f>
        <v>80</v>
      </c>
      <c r="U119" s="24" t="n">
        <f aca="false">$P$5</f>
        <v>6400</v>
      </c>
      <c r="V119" s="24" t="n">
        <f aca="false">$Q$5</f>
        <v>512000</v>
      </c>
      <c r="W119" s="35"/>
      <c r="X119" s="24" t="n">
        <f aca="false">$N$5</f>
        <v>1</v>
      </c>
      <c r="Y119" s="36" t="n">
        <f aca="false">S119</f>
        <v>0.102638888888889</v>
      </c>
      <c r="Z119" s="24" t="n">
        <f aca="false">$P$5</f>
        <v>6400</v>
      </c>
      <c r="AA119" s="24" t="n">
        <f aca="false">$Q$5</f>
        <v>512000</v>
      </c>
      <c r="AB119" s="35"/>
      <c r="AC119" s="24" t="n">
        <f aca="false">$N$5</f>
        <v>1</v>
      </c>
      <c r="AD119" s="24" t="n">
        <f aca="false">$O$5</f>
        <v>80</v>
      </c>
      <c r="AE119" s="36" t="n">
        <f aca="false">Y119</f>
        <v>0.102638888888889</v>
      </c>
      <c r="AF119" s="24" t="n">
        <f aca="false">$Q$5</f>
        <v>512000</v>
      </c>
      <c r="AG119" s="35"/>
      <c r="AH119" s="24" t="n">
        <f aca="false">$N$5</f>
        <v>1</v>
      </c>
      <c r="AI119" s="24" t="n">
        <f aca="false">$O$5</f>
        <v>80</v>
      </c>
      <c r="AJ119" s="24" t="n">
        <f aca="false">$P$5</f>
        <v>6400</v>
      </c>
      <c r="AK119" s="36" t="n">
        <f aca="false">AE119</f>
        <v>0.102638888888889</v>
      </c>
    </row>
    <row r="120" customFormat="false" ht="14.65" hidden="false" customHeight="false" outlineLevel="0" collapsed="false">
      <c r="A120" s="35"/>
      <c r="B120" s="35"/>
      <c r="C120" s="35"/>
      <c r="D120" s="35"/>
      <c r="E120" s="35"/>
      <c r="F120" s="36"/>
      <c r="G120" s="35"/>
      <c r="H120" s="34"/>
      <c r="I120" s="35" t="str">
        <f aca="false">ADDRESS(I116,5,1)</f>
        <v>$E$21</v>
      </c>
      <c r="J120" s="36" t="n">
        <f aca="true">INDIRECT(I120)</f>
        <v>0.215636574074074</v>
      </c>
      <c r="K120" s="34" t="n">
        <f aca="false">MDETERM(AH117:AK120)</f>
        <v>10.4680166665964</v>
      </c>
      <c r="L120" s="34" t="n">
        <f aca="false">K120/K116</f>
        <v>1.20218136159386E-010</v>
      </c>
      <c r="M120" s="36" t="n">
        <f aca="false">J120</f>
        <v>0.215636574074074</v>
      </c>
      <c r="N120" s="24" t="n">
        <f aca="false">$N$6</f>
        <v>1</v>
      </c>
      <c r="O120" s="44" t="n">
        <f aca="false">$O$6</f>
        <v>160.9</v>
      </c>
      <c r="P120" s="24" t="n">
        <f aca="false">$P$6</f>
        <v>25888.81</v>
      </c>
      <c r="Q120" s="24" t="n">
        <f aca="false">$Q$6</f>
        <v>4165509.529</v>
      </c>
      <c r="R120" s="24"/>
      <c r="S120" s="43" t="n">
        <f aca="false">M120</f>
        <v>0.215636574074074</v>
      </c>
      <c r="T120" s="44" t="n">
        <f aca="false">$O$6</f>
        <v>160.9</v>
      </c>
      <c r="U120" s="24" t="n">
        <f aca="false">$P$6</f>
        <v>25888.81</v>
      </c>
      <c r="V120" s="24" t="n">
        <f aca="false">$Q$6</f>
        <v>4165509.529</v>
      </c>
      <c r="W120" s="35"/>
      <c r="X120" s="24" t="n">
        <f aca="false">$N$6</f>
        <v>1</v>
      </c>
      <c r="Y120" s="36" t="n">
        <f aca="false">S120</f>
        <v>0.215636574074074</v>
      </c>
      <c r="Z120" s="24" t="n">
        <f aca="false">$P$6</f>
        <v>25888.81</v>
      </c>
      <c r="AA120" s="24" t="n">
        <f aca="false">$Q$6</f>
        <v>4165509.529</v>
      </c>
      <c r="AB120" s="35"/>
      <c r="AC120" s="24" t="n">
        <f aca="false">$N$6</f>
        <v>1</v>
      </c>
      <c r="AD120" s="44" t="n">
        <f aca="false">$O$6</f>
        <v>160.9</v>
      </c>
      <c r="AE120" s="36" t="n">
        <f aca="false">Y120</f>
        <v>0.215636574074074</v>
      </c>
      <c r="AF120" s="24" t="n">
        <f aca="false">$Q$6</f>
        <v>4165509.529</v>
      </c>
      <c r="AG120" s="35"/>
      <c r="AH120" s="24" t="n">
        <f aca="false">$N$6</f>
        <v>1</v>
      </c>
      <c r="AI120" s="44" t="n">
        <f aca="false">$O$6</f>
        <v>160.9</v>
      </c>
      <c r="AJ120" s="24" t="n">
        <f aca="false">$P$6</f>
        <v>25888.81</v>
      </c>
      <c r="AK120" s="36" t="n">
        <f aca="false">AE120</f>
        <v>0.215636574074074</v>
      </c>
    </row>
    <row r="121" customFormat="false" ht="14.65" hidden="false" customHeight="false" outlineLevel="0" collapsed="false">
      <c r="A121" s="35"/>
      <c r="B121" s="35"/>
      <c r="C121" s="35"/>
      <c r="D121" s="35"/>
      <c r="E121" s="35"/>
      <c r="F121" s="36"/>
      <c r="G121" s="35"/>
      <c r="H121" s="34"/>
      <c r="I121" s="35"/>
      <c r="J121" s="36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</row>
    <row r="122" customFormat="false" ht="14.65" hidden="false" customHeight="false" outlineLevel="0" collapsed="false">
      <c r="A122" s="35"/>
      <c r="B122" s="35"/>
      <c r="C122" s="35"/>
      <c r="D122" s="35"/>
      <c r="E122" s="35"/>
      <c r="F122" s="36"/>
      <c r="G122" s="35"/>
      <c r="H122" s="34"/>
      <c r="I122" s="34" t="n">
        <f aca="false">I116+1</f>
        <v>22</v>
      </c>
      <c r="J122" s="41" t="n">
        <f aca="false">L123+$F$1*L124+L125*$F$1*$F$1+L126*$F$1*$F$1*$F$1</f>
        <v>0.103374745387366</v>
      </c>
      <c r="K122" s="34" t="n">
        <f aca="false">MDETERM(N123:Q126)</f>
        <v>87075186831.3602</v>
      </c>
      <c r="L122" s="35"/>
      <c r="M122" s="35"/>
      <c r="N122" s="24" t="s">
        <v>6</v>
      </c>
      <c r="O122" s="24" t="s">
        <v>7</v>
      </c>
      <c r="P122" s="24" t="s">
        <v>8</v>
      </c>
      <c r="Q122" s="24" t="s">
        <v>9</v>
      </c>
      <c r="R122" s="24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</row>
    <row r="123" customFormat="false" ht="14.65" hidden="false" customHeight="false" outlineLevel="0" collapsed="false">
      <c r="A123" s="35"/>
      <c r="B123" s="35"/>
      <c r="C123" s="35"/>
      <c r="D123" s="35"/>
      <c r="E123" s="35"/>
      <c r="F123" s="36"/>
      <c r="G123" s="35"/>
      <c r="H123" s="34"/>
      <c r="I123" s="35" t="str">
        <f aca="false">ADDRESS(I122,2,1)</f>
        <v>$B$22</v>
      </c>
      <c r="J123" s="36" t="n">
        <f aca="true">INDIRECT(I123)</f>
        <v>0.019849537037037</v>
      </c>
      <c r="K123" s="34" t="n">
        <f aca="false">MDETERM(S123:V126)</f>
        <v>405933.376861467</v>
      </c>
      <c r="L123" s="34" t="n">
        <f aca="false">K123/K122</f>
        <v>4.66187201696902E-006</v>
      </c>
      <c r="M123" s="36" t="n">
        <f aca="false">J123</f>
        <v>0.019849537037037</v>
      </c>
      <c r="N123" s="24" t="n">
        <f aca="false">$N$3</f>
        <v>1</v>
      </c>
      <c r="O123" s="24" t="n">
        <f aca="false">$O$3</f>
        <v>16</v>
      </c>
      <c r="P123" s="24" t="n">
        <f aca="false">$P$3</f>
        <v>256</v>
      </c>
      <c r="Q123" s="24" t="n">
        <f aca="false">$Q$3</f>
        <v>4096</v>
      </c>
      <c r="R123" s="24"/>
      <c r="S123" s="43" t="n">
        <f aca="false">M123</f>
        <v>0.019849537037037</v>
      </c>
      <c r="T123" s="24" t="n">
        <f aca="false">$O$3</f>
        <v>16</v>
      </c>
      <c r="U123" s="24" t="n">
        <f aca="false">$P$3</f>
        <v>256</v>
      </c>
      <c r="V123" s="24" t="n">
        <f aca="false">$Q$3</f>
        <v>4096</v>
      </c>
      <c r="W123" s="35"/>
      <c r="X123" s="24" t="n">
        <f aca="false">$N$3</f>
        <v>1</v>
      </c>
      <c r="Y123" s="36" t="n">
        <f aca="false">S123</f>
        <v>0.019849537037037</v>
      </c>
      <c r="Z123" s="24" t="n">
        <f aca="false">$P$3</f>
        <v>256</v>
      </c>
      <c r="AA123" s="24" t="n">
        <f aca="false">$Q$3</f>
        <v>4096</v>
      </c>
      <c r="AB123" s="35"/>
      <c r="AC123" s="24" t="n">
        <f aca="false">$N$3</f>
        <v>1</v>
      </c>
      <c r="AD123" s="24" t="n">
        <f aca="false">$O$3</f>
        <v>16</v>
      </c>
      <c r="AE123" s="36" t="n">
        <f aca="false">Y123</f>
        <v>0.019849537037037</v>
      </c>
      <c r="AF123" s="24" t="n">
        <f aca="false">$Q$3</f>
        <v>4096</v>
      </c>
      <c r="AG123" s="35"/>
      <c r="AH123" s="24" t="n">
        <f aca="false">$N$3</f>
        <v>1</v>
      </c>
      <c r="AI123" s="24" t="n">
        <f aca="false">$O$3</f>
        <v>16</v>
      </c>
      <c r="AJ123" s="24" t="n">
        <f aca="false">$P$3</f>
        <v>256</v>
      </c>
      <c r="AK123" s="36" t="n">
        <f aca="false">AE123</f>
        <v>0.019849537037037</v>
      </c>
    </row>
    <row r="124" customFormat="false" ht="14.65" hidden="false" customHeight="false" outlineLevel="0" collapsed="false">
      <c r="A124" s="35"/>
      <c r="B124" s="35"/>
      <c r="C124" s="35"/>
      <c r="D124" s="35"/>
      <c r="E124" s="35"/>
      <c r="F124" s="36"/>
      <c r="G124" s="35"/>
      <c r="H124" s="34"/>
      <c r="I124" s="35" t="str">
        <f aca="false">ADDRESS(I122,3,1)</f>
        <v>$C$22</v>
      </c>
      <c r="J124" s="36" t="n">
        <f aca="true">INDIRECT(I124)</f>
        <v>0.0502662037037037</v>
      </c>
      <c r="K124" s="34" t="n">
        <f aca="false">MDETERM(X123:AA126)</f>
        <v>107068059.329694</v>
      </c>
      <c r="L124" s="34" t="n">
        <f aca="false">K124/K122</f>
        <v>0.001229604704002</v>
      </c>
      <c r="M124" s="36" t="n">
        <f aca="false">J124</f>
        <v>0.0502662037037037</v>
      </c>
      <c r="N124" s="24" t="n">
        <f aca="false">$N$4</f>
        <v>1</v>
      </c>
      <c r="O124" s="24" t="n">
        <f aca="false">$O$4</f>
        <v>40</v>
      </c>
      <c r="P124" s="24" t="n">
        <f aca="false">$P$4</f>
        <v>1600</v>
      </c>
      <c r="Q124" s="24" t="n">
        <f aca="false">$Q$4</f>
        <v>64000</v>
      </c>
      <c r="R124" s="24"/>
      <c r="S124" s="43" t="n">
        <f aca="false">M124</f>
        <v>0.0502662037037037</v>
      </c>
      <c r="T124" s="24" t="n">
        <f aca="false">$O$4</f>
        <v>40</v>
      </c>
      <c r="U124" s="24" t="n">
        <f aca="false">$P$4</f>
        <v>1600</v>
      </c>
      <c r="V124" s="24" t="n">
        <f aca="false">$Q$4</f>
        <v>64000</v>
      </c>
      <c r="W124" s="35"/>
      <c r="X124" s="24" t="n">
        <f aca="false">$N$4</f>
        <v>1</v>
      </c>
      <c r="Y124" s="36" t="n">
        <f aca="false">S124</f>
        <v>0.0502662037037037</v>
      </c>
      <c r="Z124" s="24" t="n">
        <f aca="false">$P$4</f>
        <v>1600</v>
      </c>
      <c r="AA124" s="24" t="n">
        <f aca="false">$Q$4</f>
        <v>64000</v>
      </c>
      <c r="AB124" s="35"/>
      <c r="AC124" s="24" t="n">
        <f aca="false">$N$4</f>
        <v>1</v>
      </c>
      <c r="AD124" s="24" t="n">
        <f aca="false">$O$4</f>
        <v>40</v>
      </c>
      <c r="AE124" s="36" t="n">
        <f aca="false">Y124</f>
        <v>0.0502662037037037</v>
      </c>
      <c r="AF124" s="24" t="n">
        <f aca="false">$Q$4</f>
        <v>64000</v>
      </c>
      <c r="AG124" s="35"/>
      <c r="AH124" s="24" t="n">
        <f aca="false">$N$4</f>
        <v>1</v>
      </c>
      <c r="AI124" s="24" t="n">
        <f aca="false">$O$4</f>
        <v>40</v>
      </c>
      <c r="AJ124" s="24" t="n">
        <f aca="false">$P$4</f>
        <v>1600</v>
      </c>
      <c r="AK124" s="36" t="n">
        <f aca="false">AE124</f>
        <v>0.0502662037037037</v>
      </c>
    </row>
    <row r="125" customFormat="false" ht="14.65" hidden="false" customHeight="false" outlineLevel="0" collapsed="false">
      <c r="A125" s="35"/>
      <c r="B125" s="35"/>
      <c r="C125" s="35"/>
      <c r="D125" s="35"/>
      <c r="E125" s="35"/>
      <c r="F125" s="36"/>
      <c r="G125" s="35"/>
      <c r="H125" s="34"/>
      <c r="I125" s="35" t="str">
        <f aca="false">ADDRESS(I122,4,1)</f>
        <v>$D$22</v>
      </c>
      <c r="J125" s="36" t="n">
        <f aca="true">INDIRECT(I125)</f>
        <v>0.102731481481481</v>
      </c>
      <c r="K125" s="34" t="n">
        <f aca="false">MDETERM(AC123:AF126)</f>
        <v>57964.6740935621</v>
      </c>
      <c r="L125" s="34" t="n">
        <f aca="false">K125/K122</f>
        <v>6.65685325554606E-007</v>
      </c>
      <c r="M125" s="36" t="n">
        <f aca="false">J125</f>
        <v>0.102731481481481</v>
      </c>
      <c r="N125" s="24" t="n">
        <f aca="false">$N$5</f>
        <v>1</v>
      </c>
      <c r="O125" s="24" t="n">
        <f aca="false">$O$5</f>
        <v>80</v>
      </c>
      <c r="P125" s="24" t="n">
        <f aca="false">$P$5</f>
        <v>6400</v>
      </c>
      <c r="Q125" s="24" t="n">
        <f aca="false">$Q$5</f>
        <v>512000</v>
      </c>
      <c r="R125" s="24"/>
      <c r="S125" s="43" t="n">
        <f aca="false">M125</f>
        <v>0.102731481481481</v>
      </c>
      <c r="T125" s="24" t="n">
        <f aca="false">$O$5</f>
        <v>80</v>
      </c>
      <c r="U125" s="24" t="n">
        <f aca="false">$P$5</f>
        <v>6400</v>
      </c>
      <c r="V125" s="24" t="n">
        <f aca="false">$Q$5</f>
        <v>512000</v>
      </c>
      <c r="W125" s="35"/>
      <c r="X125" s="24" t="n">
        <f aca="false">$N$5</f>
        <v>1</v>
      </c>
      <c r="Y125" s="36" t="n">
        <f aca="false">S125</f>
        <v>0.102731481481481</v>
      </c>
      <c r="Z125" s="24" t="n">
        <f aca="false">$P$5</f>
        <v>6400</v>
      </c>
      <c r="AA125" s="24" t="n">
        <f aca="false">$Q$5</f>
        <v>512000</v>
      </c>
      <c r="AB125" s="35"/>
      <c r="AC125" s="24" t="n">
        <f aca="false">$N$5</f>
        <v>1</v>
      </c>
      <c r="AD125" s="24" t="n">
        <f aca="false">$O$5</f>
        <v>80</v>
      </c>
      <c r="AE125" s="36" t="n">
        <f aca="false">Y125</f>
        <v>0.102731481481481</v>
      </c>
      <c r="AF125" s="24" t="n">
        <f aca="false">$Q$5</f>
        <v>512000</v>
      </c>
      <c r="AG125" s="35"/>
      <c r="AH125" s="24" t="n">
        <f aca="false">$N$5</f>
        <v>1</v>
      </c>
      <c r="AI125" s="24" t="n">
        <f aca="false">$O$5</f>
        <v>80</v>
      </c>
      <c r="AJ125" s="24" t="n">
        <f aca="false">$P$5</f>
        <v>6400</v>
      </c>
      <c r="AK125" s="36" t="n">
        <f aca="false">AE125</f>
        <v>0.102731481481481</v>
      </c>
    </row>
    <row r="126" customFormat="false" ht="14.65" hidden="false" customHeight="false" outlineLevel="0" collapsed="false">
      <c r="A126" s="35"/>
      <c r="B126" s="35"/>
      <c r="C126" s="35"/>
      <c r="D126" s="35"/>
      <c r="E126" s="35"/>
      <c r="F126" s="36"/>
      <c r="G126" s="35"/>
      <c r="H126" s="34"/>
      <c r="I126" s="35" t="str">
        <f aca="false">ADDRESS(I122,5,1)</f>
        <v>$E$22</v>
      </c>
      <c r="J126" s="36" t="n">
        <f aca="true">INDIRECT(I126)</f>
        <v>0.21587962962963</v>
      </c>
      <c r="K126" s="34" t="n">
        <f aca="false">MDETERM(AH123:AK126)</f>
        <v>16.6764638891199</v>
      </c>
      <c r="L126" s="34" t="n">
        <f aca="false">K126/K122</f>
        <v>1.91517979989149E-010</v>
      </c>
      <c r="M126" s="36" t="n">
        <f aca="false">J126</f>
        <v>0.21587962962963</v>
      </c>
      <c r="N126" s="24" t="n">
        <f aca="false">$N$6</f>
        <v>1</v>
      </c>
      <c r="O126" s="44" t="n">
        <f aca="false">$O$6</f>
        <v>160.9</v>
      </c>
      <c r="P126" s="24" t="n">
        <f aca="false">$P$6</f>
        <v>25888.81</v>
      </c>
      <c r="Q126" s="24" t="n">
        <f aca="false">$Q$6</f>
        <v>4165509.529</v>
      </c>
      <c r="R126" s="24"/>
      <c r="S126" s="43" t="n">
        <f aca="false">M126</f>
        <v>0.21587962962963</v>
      </c>
      <c r="T126" s="44" t="n">
        <f aca="false">$O$6</f>
        <v>160.9</v>
      </c>
      <c r="U126" s="24" t="n">
        <f aca="false">$P$6</f>
        <v>25888.81</v>
      </c>
      <c r="V126" s="24" t="n">
        <f aca="false">$Q$6</f>
        <v>4165509.529</v>
      </c>
      <c r="W126" s="35"/>
      <c r="X126" s="24" t="n">
        <f aca="false">$N$6</f>
        <v>1</v>
      </c>
      <c r="Y126" s="36" t="n">
        <f aca="false">S126</f>
        <v>0.21587962962963</v>
      </c>
      <c r="Z126" s="24" t="n">
        <f aca="false">$P$6</f>
        <v>25888.81</v>
      </c>
      <c r="AA126" s="24" t="n">
        <f aca="false">$Q$6</f>
        <v>4165509.529</v>
      </c>
      <c r="AB126" s="35"/>
      <c r="AC126" s="24" t="n">
        <f aca="false">$N$6</f>
        <v>1</v>
      </c>
      <c r="AD126" s="44" t="n">
        <f aca="false">$O$6</f>
        <v>160.9</v>
      </c>
      <c r="AE126" s="36" t="n">
        <f aca="false">Y126</f>
        <v>0.21587962962963</v>
      </c>
      <c r="AF126" s="24" t="n">
        <f aca="false">$Q$6</f>
        <v>4165509.529</v>
      </c>
      <c r="AG126" s="35"/>
      <c r="AH126" s="24" t="n">
        <f aca="false">$N$6</f>
        <v>1</v>
      </c>
      <c r="AI126" s="44" t="n">
        <f aca="false">$O$6</f>
        <v>160.9</v>
      </c>
      <c r="AJ126" s="24" t="n">
        <f aca="false">$P$6</f>
        <v>25888.81</v>
      </c>
      <c r="AK126" s="36" t="n">
        <f aca="false">AE126</f>
        <v>0.21587962962963</v>
      </c>
    </row>
    <row r="127" customFormat="false" ht="14.65" hidden="false" customHeight="false" outlineLevel="0" collapsed="false">
      <c r="A127" s="35"/>
      <c r="B127" s="35"/>
      <c r="C127" s="35"/>
      <c r="D127" s="35"/>
      <c r="E127" s="35"/>
      <c r="F127" s="36"/>
      <c r="G127" s="35"/>
      <c r="H127" s="34"/>
      <c r="I127" s="35"/>
      <c r="J127" s="36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</row>
    <row r="128" customFormat="false" ht="14.65" hidden="false" customHeight="false" outlineLevel="0" collapsed="false">
      <c r="A128" s="35"/>
      <c r="B128" s="35"/>
      <c r="C128" s="35"/>
      <c r="D128" s="35"/>
      <c r="E128" s="35"/>
      <c r="F128" s="36"/>
      <c r="G128" s="35"/>
      <c r="H128" s="34"/>
      <c r="I128" s="34" t="n">
        <f aca="false">I122+1</f>
        <v>23</v>
      </c>
      <c r="J128" s="41" t="n">
        <f aca="false">L129+$F$1*L130+L131*$F$1*$F$1+L132*$F$1*$F$1*$F$1</f>
        <v>0.103479666737891</v>
      </c>
      <c r="K128" s="34" t="n">
        <f aca="false">MDETERM(N129:Q132)</f>
        <v>87075186831.3602</v>
      </c>
      <c r="L128" s="35"/>
      <c r="M128" s="35"/>
      <c r="N128" s="24" t="s">
        <v>6</v>
      </c>
      <c r="O128" s="24" t="s">
        <v>7</v>
      </c>
      <c r="P128" s="24" t="s">
        <v>8</v>
      </c>
      <c r="Q128" s="24" t="s">
        <v>9</v>
      </c>
      <c r="R128" s="24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</row>
    <row r="129" customFormat="false" ht="14.65" hidden="false" customHeight="false" outlineLevel="0" collapsed="false">
      <c r="A129" s="35"/>
      <c r="B129" s="35"/>
      <c r="C129" s="35"/>
      <c r="D129" s="35"/>
      <c r="E129" s="35"/>
      <c r="F129" s="36"/>
      <c r="G129" s="35"/>
      <c r="H129" s="34"/>
      <c r="I129" s="35" t="str">
        <f aca="false">ADDRESS(I128,2,1)</f>
        <v>$B$23</v>
      </c>
      <c r="J129" s="36" t="n">
        <f aca="true">INDIRECT(I129)</f>
        <v>0.0198611111111111</v>
      </c>
      <c r="K129" s="34" t="n">
        <f aca="false">MDETERM(S129:V132)</f>
        <v>-816238.618849707</v>
      </c>
      <c r="L129" s="34" t="n">
        <f aca="false">K129/K128</f>
        <v>-9.37395196671273E-006</v>
      </c>
      <c r="M129" s="36" t="n">
        <f aca="false">J129</f>
        <v>0.0198611111111111</v>
      </c>
      <c r="N129" s="24" t="n">
        <f aca="false">$N$3</f>
        <v>1</v>
      </c>
      <c r="O129" s="24" t="n">
        <f aca="false">$O$3</f>
        <v>16</v>
      </c>
      <c r="P129" s="24" t="n">
        <f aca="false">$P$3</f>
        <v>256</v>
      </c>
      <c r="Q129" s="24" t="n">
        <f aca="false">$Q$3</f>
        <v>4096</v>
      </c>
      <c r="R129" s="24"/>
      <c r="S129" s="43" t="n">
        <f aca="false">M129</f>
        <v>0.0198611111111111</v>
      </c>
      <c r="T129" s="24" t="n">
        <f aca="false">$O$3</f>
        <v>16</v>
      </c>
      <c r="U129" s="24" t="n">
        <f aca="false">$P$3</f>
        <v>256</v>
      </c>
      <c r="V129" s="24" t="n">
        <f aca="false">$Q$3</f>
        <v>4096</v>
      </c>
      <c r="W129" s="35"/>
      <c r="X129" s="24" t="n">
        <f aca="false">$N$3</f>
        <v>1</v>
      </c>
      <c r="Y129" s="36" t="n">
        <f aca="false">S129</f>
        <v>0.0198611111111111</v>
      </c>
      <c r="Z129" s="24" t="n">
        <f aca="false">$P$3</f>
        <v>256</v>
      </c>
      <c r="AA129" s="24" t="n">
        <f aca="false">$Q$3</f>
        <v>4096</v>
      </c>
      <c r="AB129" s="35"/>
      <c r="AC129" s="24" t="n">
        <f aca="false">$N$3</f>
        <v>1</v>
      </c>
      <c r="AD129" s="24" t="n">
        <f aca="false">$O$3</f>
        <v>16</v>
      </c>
      <c r="AE129" s="36" t="n">
        <f aca="false">Y129</f>
        <v>0.0198611111111111</v>
      </c>
      <c r="AF129" s="24" t="n">
        <f aca="false">$Q$3</f>
        <v>4096</v>
      </c>
      <c r="AG129" s="35"/>
      <c r="AH129" s="24" t="n">
        <f aca="false">$N$3</f>
        <v>1</v>
      </c>
      <c r="AI129" s="24" t="n">
        <f aca="false">$O$3</f>
        <v>16</v>
      </c>
      <c r="AJ129" s="24" t="n">
        <f aca="false">$P$3</f>
        <v>256</v>
      </c>
      <c r="AK129" s="36" t="n">
        <f aca="false">AE129</f>
        <v>0.0198611111111111</v>
      </c>
    </row>
    <row r="130" customFormat="false" ht="14.65" hidden="false" customHeight="false" outlineLevel="0" collapsed="false">
      <c r="A130" s="35"/>
      <c r="B130" s="35"/>
      <c r="C130" s="35"/>
      <c r="D130" s="35"/>
      <c r="E130" s="35"/>
      <c r="F130" s="36"/>
      <c r="G130" s="35"/>
      <c r="H130" s="34"/>
      <c r="I130" s="35" t="str">
        <f aca="false">ADDRESS(I128,3,1)</f>
        <v>$C$23</v>
      </c>
      <c r="J130" s="36" t="n">
        <f aca="true">INDIRECT(I130)</f>
        <v>0.0503125</v>
      </c>
      <c r="K130" s="34" t="n">
        <f aca="false">MDETERM(X129:AA132)</f>
        <v>107215471.895825</v>
      </c>
      <c r="L130" s="34" t="n">
        <f aca="false">K130/K128</f>
        <v>0.00123129763825222</v>
      </c>
      <c r="M130" s="36" t="n">
        <f aca="false">J130</f>
        <v>0.0503125</v>
      </c>
      <c r="N130" s="24" t="n">
        <f aca="false">$N$4</f>
        <v>1</v>
      </c>
      <c r="O130" s="24" t="n">
        <f aca="false">$O$4</f>
        <v>40</v>
      </c>
      <c r="P130" s="24" t="n">
        <f aca="false">$P$4</f>
        <v>1600</v>
      </c>
      <c r="Q130" s="24" t="n">
        <f aca="false">$Q$4</f>
        <v>64000</v>
      </c>
      <c r="R130" s="24"/>
      <c r="S130" s="43" t="n">
        <f aca="false">M130</f>
        <v>0.0503125</v>
      </c>
      <c r="T130" s="24" t="n">
        <f aca="false">$O$4</f>
        <v>40</v>
      </c>
      <c r="U130" s="24" t="n">
        <f aca="false">$P$4</f>
        <v>1600</v>
      </c>
      <c r="V130" s="24" t="n">
        <f aca="false">$Q$4</f>
        <v>64000</v>
      </c>
      <c r="W130" s="35"/>
      <c r="X130" s="24" t="n">
        <f aca="false">$N$4</f>
        <v>1</v>
      </c>
      <c r="Y130" s="36" t="n">
        <f aca="false">S130</f>
        <v>0.0503125</v>
      </c>
      <c r="Z130" s="24" t="n">
        <f aca="false">$P$4</f>
        <v>1600</v>
      </c>
      <c r="AA130" s="24" t="n">
        <f aca="false">$Q$4</f>
        <v>64000</v>
      </c>
      <c r="AB130" s="35"/>
      <c r="AC130" s="24" t="n">
        <f aca="false">$N$4</f>
        <v>1</v>
      </c>
      <c r="AD130" s="24" t="n">
        <f aca="false">$O$4</f>
        <v>40</v>
      </c>
      <c r="AE130" s="36" t="n">
        <f aca="false">Y130</f>
        <v>0.0503125</v>
      </c>
      <c r="AF130" s="24" t="n">
        <f aca="false">$Q$4</f>
        <v>64000</v>
      </c>
      <c r="AG130" s="35"/>
      <c r="AH130" s="24" t="n">
        <f aca="false">$N$4</f>
        <v>1</v>
      </c>
      <c r="AI130" s="24" t="n">
        <f aca="false">$O$4</f>
        <v>40</v>
      </c>
      <c r="AJ130" s="24" t="n">
        <f aca="false">$P$4</f>
        <v>1600</v>
      </c>
      <c r="AK130" s="36" t="n">
        <f aca="false">AE130</f>
        <v>0.0503125</v>
      </c>
    </row>
    <row r="131" customFormat="false" ht="14.65" hidden="false" customHeight="false" outlineLevel="0" collapsed="false">
      <c r="A131" s="35"/>
      <c r="B131" s="35"/>
      <c r="C131" s="35"/>
      <c r="D131" s="35"/>
      <c r="E131" s="35"/>
      <c r="F131" s="36"/>
      <c r="G131" s="35"/>
      <c r="H131" s="34"/>
      <c r="I131" s="35" t="str">
        <f aca="false">ADDRESS(I128,4,1)</f>
        <v>$D$23</v>
      </c>
      <c r="J131" s="36" t="n">
        <f aca="true">INDIRECT(I131)</f>
        <v>0.102835648148148</v>
      </c>
      <c r="K131" s="34" t="n">
        <f aca="false">MDETERM(AC129:AF132)</f>
        <v>57395.2874269358</v>
      </c>
      <c r="L131" s="34" t="n">
        <f aca="false">K131/K128</f>
        <v>6.59146302356998E-007</v>
      </c>
      <c r="M131" s="36" t="n">
        <f aca="false">J131</f>
        <v>0.102835648148148</v>
      </c>
      <c r="N131" s="24" t="n">
        <f aca="false">$N$5</f>
        <v>1</v>
      </c>
      <c r="O131" s="24" t="n">
        <f aca="false">$O$5</f>
        <v>80</v>
      </c>
      <c r="P131" s="24" t="n">
        <f aca="false">$P$5</f>
        <v>6400</v>
      </c>
      <c r="Q131" s="24" t="n">
        <f aca="false">$Q$5</f>
        <v>512000</v>
      </c>
      <c r="R131" s="24"/>
      <c r="S131" s="43" t="n">
        <f aca="false">M131</f>
        <v>0.102835648148148</v>
      </c>
      <c r="T131" s="24" t="n">
        <f aca="false">$O$5</f>
        <v>80</v>
      </c>
      <c r="U131" s="24" t="n">
        <f aca="false">$P$5</f>
        <v>6400</v>
      </c>
      <c r="V131" s="24" t="n">
        <f aca="false">$Q$5</f>
        <v>512000</v>
      </c>
      <c r="W131" s="35"/>
      <c r="X131" s="24" t="n">
        <f aca="false">$N$5</f>
        <v>1</v>
      </c>
      <c r="Y131" s="36" t="n">
        <f aca="false">S131</f>
        <v>0.102835648148148</v>
      </c>
      <c r="Z131" s="24" t="n">
        <f aca="false">$P$5</f>
        <v>6400</v>
      </c>
      <c r="AA131" s="24" t="n">
        <f aca="false">$Q$5</f>
        <v>512000</v>
      </c>
      <c r="AB131" s="35"/>
      <c r="AC131" s="24" t="n">
        <f aca="false">$N$5</f>
        <v>1</v>
      </c>
      <c r="AD131" s="24" t="n">
        <f aca="false">$O$5</f>
        <v>80</v>
      </c>
      <c r="AE131" s="36" t="n">
        <f aca="false">Y131</f>
        <v>0.102835648148148</v>
      </c>
      <c r="AF131" s="24" t="n">
        <f aca="false">$Q$5</f>
        <v>512000</v>
      </c>
      <c r="AG131" s="35"/>
      <c r="AH131" s="24" t="n">
        <f aca="false">$N$5</f>
        <v>1</v>
      </c>
      <c r="AI131" s="24" t="n">
        <f aca="false">$O$5</f>
        <v>80</v>
      </c>
      <c r="AJ131" s="24" t="n">
        <f aca="false">$P$5</f>
        <v>6400</v>
      </c>
      <c r="AK131" s="36" t="n">
        <f aca="false">AE131</f>
        <v>0.102835648148148</v>
      </c>
    </row>
    <row r="132" customFormat="false" ht="14.65" hidden="false" customHeight="false" outlineLevel="0" collapsed="false">
      <c r="A132" s="35"/>
      <c r="B132" s="35"/>
      <c r="C132" s="35"/>
      <c r="D132" s="35"/>
      <c r="E132" s="35"/>
      <c r="F132" s="36"/>
      <c r="G132" s="35"/>
      <c r="H132" s="34"/>
      <c r="I132" s="35" t="str">
        <f aca="false">ADDRESS(I128,5,1)</f>
        <v>$E$23</v>
      </c>
      <c r="J132" s="36" t="n">
        <f aca="true">INDIRECT(I132)</f>
        <v>0.216168981481481</v>
      </c>
      <c r="K132" s="34" t="n">
        <f aca="false">MDETERM(AH129:AK132)</f>
        <v>20.8631305555835</v>
      </c>
      <c r="L132" s="34" t="n">
        <f aca="false">K132/K128</f>
        <v>2.39599032913813E-010</v>
      </c>
      <c r="M132" s="36" t="n">
        <f aca="false">J132</f>
        <v>0.216168981481481</v>
      </c>
      <c r="N132" s="24" t="n">
        <f aca="false">$N$6</f>
        <v>1</v>
      </c>
      <c r="O132" s="44" t="n">
        <f aca="false">$O$6</f>
        <v>160.9</v>
      </c>
      <c r="P132" s="24" t="n">
        <f aca="false">$P$6</f>
        <v>25888.81</v>
      </c>
      <c r="Q132" s="24" t="n">
        <f aca="false">$Q$6</f>
        <v>4165509.529</v>
      </c>
      <c r="R132" s="24"/>
      <c r="S132" s="43" t="n">
        <f aca="false">M132</f>
        <v>0.216168981481481</v>
      </c>
      <c r="T132" s="44" t="n">
        <f aca="false">$O$6</f>
        <v>160.9</v>
      </c>
      <c r="U132" s="24" t="n">
        <f aca="false">$P$6</f>
        <v>25888.81</v>
      </c>
      <c r="V132" s="24" t="n">
        <f aca="false">$Q$6</f>
        <v>4165509.529</v>
      </c>
      <c r="W132" s="35"/>
      <c r="X132" s="24" t="n">
        <f aca="false">$N$6</f>
        <v>1</v>
      </c>
      <c r="Y132" s="36" t="n">
        <f aca="false">S132</f>
        <v>0.216168981481481</v>
      </c>
      <c r="Z132" s="24" t="n">
        <f aca="false">$P$6</f>
        <v>25888.81</v>
      </c>
      <c r="AA132" s="24" t="n">
        <f aca="false">$Q$6</f>
        <v>4165509.529</v>
      </c>
      <c r="AB132" s="35"/>
      <c r="AC132" s="24" t="n">
        <f aca="false">$N$6</f>
        <v>1</v>
      </c>
      <c r="AD132" s="44" t="n">
        <f aca="false">$O$6</f>
        <v>160.9</v>
      </c>
      <c r="AE132" s="36" t="n">
        <f aca="false">Y132</f>
        <v>0.216168981481481</v>
      </c>
      <c r="AF132" s="24" t="n">
        <f aca="false">$Q$6</f>
        <v>4165509.529</v>
      </c>
      <c r="AG132" s="35"/>
      <c r="AH132" s="24" t="n">
        <f aca="false">$N$6</f>
        <v>1</v>
      </c>
      <c r="AI132" s="44" t="n">
        <f aca="false">$O$6</f>
        <v>160.9</v>
      </c>
      <c r="AJ132" s="24" t="n">
        <f aca="false">$P$6</f>
        <v>25888.81</v>
      </c>
      <c r="AK132" s="36" t="n">
        <f aca="false">AE132</f>
        <v>0.216168981481481</v>
      </c>
    </row>
    <row r="133" customFormat="false" ht="14.65" hidden="false" customHeight="false" outlineLevel="0" collapsed="false">
      <c r="A133" s="35"/>
      <c r="B133" s="35"/>
      <c r="C133" s="35"/>
      <c r="D133" s="35"/>
      <c r="E133" s="35"/>
      <c r="F133" s="36"/>
      <c r="G133" s="35"/>
      <c r="H133" s="34"/>
      <c r="I133" s="35"/>
      <c r="J133" s="36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</row>
    <row r="134" customFormat="false" ht="14.65" hidden="false" customHeight="false" outlineLevel="0" collapsed="false">
      <c r="A134" s="35"/>
      <c r="B134" s="35"/>
      <c r="C134" s="35"/>
      <c r="D134" s="35"/>
      <c r="E134" s="35"/>
      <c r="F134" s="36"/>
      <c r="G134" s="35"/>
      <c r="H134" s="34"/>
      <c r="I134" s="34" t="n">
        <f aca="false">I128+1</f>
        <v>24</v>
      </c>
      <c r="J134" s="41" t="n">
        <f aca="false">L135+$F$1*L136+L137*$F$1*$F$1+L138*$F$1*$F$1*$F$1</f>
        <v>0.103608171860627</v>
      </c>
      <c r="K134" s="34" t="n">
        <f aca="false">MDETERM(N135:Q138)</f>
        <v>87075186831.3602</v>
      </c>
      <c r="L134" s="35"/>
      <c r="M134" s="35"/>
      <c r="N134" s="24" t="s">
        <v>6</v>
      </c>
      <c r="O134" s="24" t="s">
        <v>7</v>
      </c>
      <c r="P134" s="24" t="s">
        <v>8</v>
      </c>
      <c r="Q134" s="24" t="s">
        <v>9</v>
      </c>
      <c r="R134" s="24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</row>
    <row r="135" customFormat="false" ht="14.65" hidden="false" customHeight="false" outlineLevel="0" collapsed="false">
      <c r="A135" s="35"/>
      <c r="B135" s="35"/>
      <c r="C135" s="35"/>
      <c r="D135" s="35"/>
      <c r="E135" s="35"/>
      <c r="F135" s="36"/>
      <c r="G135" s="35"/>
      <c r="H135" s="34"/>
      <c r="I135" s="35" t="str">
        <f aca="false">ADDRESS(I134,2,1)</f>
        <v>$B$24</v>
      </c>
      <c r="J135" s="36" t="n">
        <f aca="true">INDIRECT(I135)</f>
        <v>0.0198842592592593</v>
      </c>
      <c r="K135" s="34" t="n">
        <f aca="false">MDETERM(S135:V138)</f>
        <v>1149617.9032966</v>
      </c>
      <c r="L135" s="34" t="n">
        <f aca="false">K135/K134</f>
        <v>1.32025889938437E-005</v>
      </c>
      <c r="M135" s="36" t="n">
        <f aca="false">J135</f>
        <v>0.0198842592592593</v>
      </c>
      <c r="N135" s="24" t="n">
        <f aca="false">$N$3</f>
        <v>1</v>
      </c>
      <c r="O135" s="24" t="n">
        <f aca="false">$O$3</f>
        <v>16</v>
      </c>
      <c r="P135" s="24" t="n">
        <f aca="false">$P$3</f>
        <v>256</v>
      </c>
      <c r="Q135" s="24" t="n">
        <f aca="false">$Q$3</f>
        <v>4096</v>
      </c>
      <c r="R135" s="24"/>
      <c r="S135" s="43" t="n">
        <f aca="false">M135</f>
        <v>0.0198842592592593</v>
      </c>
      <c r="T135" s="24" t="n">
        <f aca="false">$O$3</f>
        <v>16</v>
      </c>
      <c r="U135" s="24" t="n">
        <f aca="false">$P$3</f>
        <v>256</v>
      </c>
      <c r="V135" s="24" t="n">
        <f aca="false">$Q$3</f>
        <v>4096</v>
      </c>
      <c r="W135" s="35"/>
      <c r="X135" s="24" t="n">
        <f aca="false">$N$3</f>
        <v>1</v>
      </c>
      <c r="Y135" s="36" t="n">
        <f aca="false">S135</f>
        <v>0.0198842592592593</v>
      </c>
      <c r="Z135" s="24" t="n">
        <f aca="false">$P$3</f>
        <v>256</v>
      </c>
      <c r="AA135" s="24" t="n">
        <f aca="false">$Q$3</f>
        <v>4096</v>
      </c>
      <c r="AB135" s="35"/>
      <c r="AC135" s="24" t="n">
        <f aca="false">$N$3</f>
        <v>1</v>
      </c>
      <c r="AD135" s="24" t="n">
        <f aca="false">$O$3</f>
        <v>16</v>
      </c>
      <c r="AE135" s="36" t="n">
        <f aca="false">Y135</f>
        <v>0.0198842592592593</v>
      </c>
      <c r="AF135" s="24" t="n">
        <f aca="false">$Q$3</f>
        <v>4096</v>
      </c>
      <c r="AG135" s="35"/>
      <c r="AH135" s="24" t="n">
        <f aca="false">$N$3</f>
        <v>1</v>
      </c>
      <c r="AI135" s="24" t="n">
        <f aca="false">$O$3</f>
        <v>16</v>
      </c>
      <c r="AJ135" s="24" t="n">
        <f aca="false">$P$3</f>
        <v>256</v>
      </c>
      <c r="AK135" s="36" t="n">
        <f aca="false">AE135</f>
        <v>0.0198842592592593</v>
      </c>
    </row>
    <row r="136" customFormat="false" ht="14.65" hidden="false" customHeight="false" outlineLevel="0" collapsed="false">
      <c r="A136" s="35"/>
      <c r="B136" s="35"/>
      <c r="C136" s="35"/>
      <c r="D136" s="35"/>
      <c r="E136" s="35"/>
      <c r="F136" s="36"/>
      <c r="G136" s="35"/>
      <c r="H136" s="34"/>
      <c r="I136" s="35" t="str">
        <f aca="false">ADDRESS(I134,3,1)</f>
        <v>$C$24</v>
      </c>
      <c r="J136" s="36" t="n">
        <f aca="true">INDIRECT(I136)</f>
        <v>0.0503587962962963</v>
      </c>
      <c r="K136" s="34" t="n">
        <f aca="false">MDETERM(X135:AA138)</f>
        <v>107181606.319311</v>
      </c>
      <c r="L136" s="34" t="n">
        <f aca="false">K136/K134</f>
        <v>0.00123090871486605</v>
      </c>
      <c r="M136" s="36" t="n">
        <f aca="false">J136</f>
        <v>0.0503587962962963</v>
      </c>
      <c r="N136" s="24" t="n">
        <f aca="false">$N$4</f>
        <v>1</v>
      </c>
      <c r="O136" s="24" t="n">
        <f aca="false">$O$4</f>
        <v>40</v>
      </c>
      <c r="P136" s="24" t="n">
        <f aca="false">$P$4</f>
        <v>1600</v>
      </c>
      <c r="Q136" s="24" t="n">
        <f aca="false">$Q$4</f>
        <v>64000</v>
      </c>
      <c r="R136" s="24"/>
      <c r="S136" s="43" t="n">
        <f aca="false">M136</f>
        <v>0.0503587962962963</v>
      </c>
      <c r="T136" s="24" t="n">
        <f aca="false">$O$4</f>
        <v>40</v>
      </c>
      <c r="U136" s="24" t="n">
        <f aca="false">$P$4</f>
        <v>1600</v>
      </c>
      <c r="V136" s="24" t="n">
        <f aca="false">$Q$4</f>
        <v>64000</v>
      </c>
      <c r="W136" s="35"/>
      <c r="X136" s="24" t="n">
        <f aca="false">$N$4</f>
        <v>1</v>
      </c>
      <c r="Y136" s="36" t="n">
        <f aca="false">S136</f>
        <v>0.0503587962962963</v>
      </c>
      <c r="Z136" s="24" t="n">
        <f aca="false">$P$4</f>
        <v>1600</v>
      </c>
      <c r="AA136" s="24" t="n">
        <f aca="false">$Q$4</f>
        <v>64000</v>
      </c>
      <c r="AB136" s="35"/>
      <c r="AC136" s="24" t="n">
        <f aca="false">$N$4</f>
        <v>1</v>
      </c>
      <c r="AD136" s="24" t="n">
        <f aca="false">$O$4</f>
        <v>40</v>
      </c>
      <c r="AE136" s="36" t="n">
        <f aca="false">Y136</f>
        <v>0.0503587962962963</v>
      </c>
      <c r="AF136" s="24" t="n">
        <f aca="false">$Q$4</f>
        <v>64000</v>
      </c>
      <c r="AG136" s="35"/>
      <c r="AH136" s="24" t="n">
        <f aca="false">$N$4</f>
        <v>1</v>
      </c>
      <c r="AI136" s="24" t="n">
        <f aca="false">$O$4</f>
        <v>40</v>
      </c>
      <c r="AJ136" s="24" t="n">
        <f aca="false">$P$4</f>
        <v>1600</v>
      </c>
      <c r="AK136" s="36" t="n">
        <f aca="false">AE136</f>
        <v>0.0503587962962963</v>
      </c>
    </row>
    <row r="137" customFormat="false" ht="14.65" hidden="false" customHeight="false" outlineLevel="0" collapsed="false">
      <c r="A137" s="35"/>
      <c r="B137" s="35"/>
      <c r="C137" s="35"/>
      <c r="D137" s="35"/>
      <c r="E137" s="35"/>
      <c r="F137" s="36"/>
      <c r="G137" s="35"/>
      <c r="H137" s="34"/>
      <c r="I137" s="35" t="str">
        <f aca="false">ADDRESS(I134,4,1)</f>
        <v>$D$24</v>
      </c>
      <c r="J137" s="36" t="n">
        <f aca="true">INDIRECT(I137)</f>
        <v>0.102962962962963</v>
      </c>
      <c r="K137" s="34" t="n">
        <f aca="false">MDETERM(AC135:AF138)</f>
        <v>59821.9828361169</v>
      </c>
      <c r="L137" s="34" t="n">
        <f aca="false">K137/K134</f>
        <v>6.87015268218431E-007</v>
      </c>
      <c r="M137" s="36" t="n">
        <f aca="false">J137</f>
        <v>0.102962962962963</v>
      </c>
      <c r="N137" s="24" t="n">
        <f aca="false">$N$5</f>
        <v>1</v>
      </c>
      <c r="O137" s="24" t="n">
        <f aca="false">$O$5</f>
        <v>80</v>
      </c>
      <c r="P137" s="24" t="n">
        <f aca="false">$P$5</f>
        <v>6400</v>
      </c>
      <c r="Q137" s="24" t="n">
        <f aca="false">$Q$5</f>
        <v>512000</v>
      </c>
      <c r="R137" s="24"/>
      <c r="S137" s="43" t="n">
        <f aca="false">M137</f>
        <v>0.102962962962963</v>
      </c>
      <c r="T137" s="24" t="n">
        <f aca="false">$O$5</f>
        <v>80</v>
      </c>
      <c r="U137" s="24" t="n">
        <f aca="false">$P$5</f>
        <v>6400</v>
      </c>
      <c r="V137" s="24" t="n">
        <f aca="false">$Q$5</f>
        <v>512000</v>
      </c>
      <c r="W137" s="35"/>
      <c r="X137" s="24" t="n">
        <f aca="false">$N$5</f>
        <v>1</v>
      </c>
      <c r="Y137" s="36" t="n">
        <f aca="false">S137</f>
        <v>0.102962962962963</v>
      </c>
      <c r="Z137" s="24" t="n">
        <f aca="false">$P$5</f>
        <v>6400</v>
      </c>
      <c r="AA137" s="24" t="n">
        <f aca="false">$Q$5</f>
        <v>512000</v>
      </c>
      <c r="AB137" s="35"/>
      <c r="AC137" s="24" t="n">
        <f aca="false">$N$5</f>
        <v>1</v>
      </c>
      <c r="AD137" s="24" t="n">
        <f aca="false">$O$5</f>
        <v>80</v>
      </c>
      <c r="AE137" s="36" t="n">
        <f aca="false">Y137</f>
        <v>0.102962962962963</v>
      </c>
      <c r="AF137" s="24" t="n">
        <f aca="false">$Q$5</f>
        <v>512000</v>
      </c>
      <c r="AG137" s="35"/>
      <c r="AH137" s="24" t="n">
        <f aca="false">$N$5</f>
        <v>1</v>
      </c>
      <c r="AI137" s="24" t="n">
        <f aca="false">$O$5</f>
        <v>80</v>
      </c>
      <c r="AJ137" s="24" t="n">
        <f aca="false">$P$5</f>
        <v>6400</v>
      </c>
      <c r="AK137" s="36" t="n">
        <f aca="false">AE137</f>
        <v>0.102962962962963</v>
      </c>
    </row>
    <row r="138" customFormat="false" ht="14.65" hidden="false" customHeight="false" outlineLevel="0" collapsed="false">
      <c r="A138" s="35"/>
      <c r="B138" s="35"/>
      <c r="C138" s="35"/>
      <c r="D138" s="35"/>
      <c r="E138" s="35"/>
      <c r="F138" s="36"/>
      <c r="G138" s="35"/>
      <c r="H138" s="34"/>
      <c r="I138" s="35" t="str">
        <f aca="false">ADDRESS(I134,5,1)</f>
        <v>$E$24</v>
      </c>
      <c r="J138" s="36" t="n">
        <f aca="true">INDIRECT(I138)</f>
        <v>0.21650462962963</v>
      </c>
      <c r="K138" s="34" t="n">
        <f aca="false">MDETERM(AH135:AK138)</f>
        <v>13.6336388888746</v>
      </c>
      <c r="L138" s="34" t="n">
        <f aca="false">K138/K134</f>
        <v>1.5657317985753E-010</v>
      </c>
      <c r="M138" s="36" t="n">
        <f aca="false">J138</f>
        <v>0.21650462962963</v>
      </c>
      <c r="N138" s="24" t="n">
        <f aca="false">$N$6</f>
        <v>1</v>
      </c>
      <c r="O138" s="44" t="n">
        <f aca="false">$O$6</f>
        <v>160.9</v>
      </c>
      <c r="P138" s="24" t="n">
        <f aca="false">$P$6</f>
        <v>25888.81</v>
      </c>
      <c r="Q138" s="24" t="n">
        <f aca="false">$Q$6</f>
        <v>4165509.529</v>
      </c>
      <c r="R138" s="24"/>
      <c r="S138" s="43" t="n">
        <f aca="false">M138</f>
        <v>0.21650462962963</v>
      </c>
      <c r="T138" s="44" t="n">
        <f aca="false">$O$6</f>
        <v>160.9</v>
      </c>
      <c r="U138" s="24" t="n">
        <f aca="false">$P$6</f>
        <v>25888.81</v>
      </c>
      <c r="V138" s="24" t="n">
        <f aca="false">$Q$6</f>
        <v>4165509.529</v>
      </c>
      <c r="W138" s="35"/>
      <c r="X138" s="24" t="n">
        <f aca="false">$N$6</f>
        <v>1</v>
      </c>
      <c r="Y138" s="36" t="n">
        <f aca="false">S138</f>
        <v>0.21650462962963</v>
      </c>
      <c r="Z138" s="24" t="n">
        <f aca="false">$P$6</f>
        <v>25888.81</v>
      </c>
      <c r="AA138" s="24" t="n">
        <f aca="false">$Q$6</f>
        <v>4165509.529</v>
      </c>
      <c r="AB138" s="35"/>
      <c r="AC138" s="24" t="n">
        <f aca="false">$N$6</f>
        <v>1</v>
      </c>
      <c r="AD138" s="44" t="n">
        <f aca="false">$O$6</f>
        <v>160.9</v>
      </c>
      <c r="AE138" s="36" t="n">
        <f aca="false">Y138</f>
        <v>0.21650462962963</v>
      </c>
      <c r="AF138" s="24" t="n">
        <f aca="false">$Q$6</f>
        <v>4165509.529</v>
      </c>
      <c r="AG138" s="35"/>
      <c r="AH138" s="24" t="n">
        <f aca="false">$N$6</f>
        <v>1</v>
      </c>
      <c r="AI138" s="44" t="n">
        <f aca="false">$O$6</f>
        <v>160.9</v>
      </c>
      <c r="AJ138" s="24" t="n">
        <f aca="false">$P$6</f>
        <v>25888.81</v>
      </c>
      <c r="AK138" s="36" t="n">
        <f aca="false">AE138</f>
        <v>0.21650462962963</v>
      </c>
    </row>
    <row r="139" customFormat="false" ht="14.65" hidden="false" customHeight="false" outlineLevel="0" collapsed="false">
      <c r="A139" s="35"/>
      <c r="B139" s="35"/>
      <c r="C139" s="35"/>
      <c r="D139" s="35"/>
      <c r="E139" s="35"/>
      <c r="F139" s="36"/>
      <c r="G139" s="35"/>
      <c r="H139" s="34"/>
      <c r="I139" s="35"/>
      <c r="J139" s="36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</row>
    <row r="140" customFormat="false" ht="14.65" hidden="false" customHeight="false" outlineLevel="0" collapsed="false">
      <c r="A140" s="35"/>
      <c r="B140" s="35"/>
      <c r="C140" s="35"/>
      <c r="D140" s="35"/>
      <c r="E140" s="35"/>
      <c r="F140" s="36"/>
      <c r="G140" s="35"/>
      <c r="H140" s="34"/>
      <c r="I140" s="34" t="n">
        <f aca="false">I134+1</f>
        <v>25</v>
      </c>
      <c r="J140" s="41" t="n">
        <f aca="false">L141+$F$1*L142+L143*$F$1*$F$1+L144*$F$1*$F$1*$F$1</f>
        <v>0.103771434333148</v>
      </c>
      <c r="K140" s="34" t="n">
        <f aca="false">MDETERM(N141:Q144)</f>
        <v>87075186831.3602</v>
      </c>
      <c r="L140" s="35"/>
      <c r="M140" s="35"/>
      <c r="N140" s="24" t="s">
        <v>6</v>
      </c>
      <c r="O140" s="24" t="s">
        <v>7</v>
      </c>
      <c r="P140" s="24" t="s">
        <v>8</v>
      </c>
      <c r="Q140" s="24" t="s">
        <v>9</v>
      </c>
      <c r="R140" s="24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</row>
    <row r="141" customFormat="false" ht="14.65" hidden="false" customHeight="false" outlineLevel="0" collapsed="false">
      <c r="A141" s="35"/>
      <c r="B141" s="35"/>
      <c r="C141" s="35"/>
      <c r="D141" s="35"/>
      <c r="E141" s="35"/>
      <c r="F141" s="36"/>
      <c r="G141" s="35"/>
      <c r="H141" s="34"/>
      <c r="I141" s="35" t="str">
        <f aca="false">ADDRESS(I140,2,1)</f>
        <v>$B$25</v>
      </c>
      <c r="J141" s="36" t="n">
        <f aca="true">INDIRECT(I141)</f>
        <v>0.0199074074074074</v>
      </c>
      <c r="K141" s="34" t="n">
        <f aca="false">MDETERM(S141:V144)</f>
        <v>823661.975828373</v>
      </c>
      <c r="L141" s="34" t="n">
        <f aca="false">K141/K140</f>
        <v>9.45920423258547E-006</v>
      </c>
      <c r="M141" s="36" t="n">
        <f aca="false">J141</f>
        <v>0.0199074074074074</v>
      </c>
      <c r="N141" s="24" t="n">
        <f aca="false">$N$3</f>
        <v>1</v>
      </c>
      <c r="O141" s="24" t="n">
        <f aca="false">$O$3</f>
        <v>16</v>
      </c>
      <c r="P141" s="24" t="n">
        <f aca="false">$P$3</f>
        <v>256</v>
      </c>
      <c r="Q141" s="24" t="n">
        <f aca="false">$Q$3</f>
        <v>4096</v>
      </c>
      <c r="R141" s="24"/>
      <c r="S141" s="43" t="n">
        <f aca="false">M141</f>
        <v>0.0199074074074074</v>
      </c>
      <c r="T141" s="24" t="n">
        <f aca="false">$O$3</f>
        <v>16</v>
      </c>
      <c r="U141" s="24" t="n">
        <f aca="false">$P$3</f>
        <v>256</v>
      </c>
      <c r="V141" s="24" t="n">
        <f aca="false">$Q$3</f>
        <v>4096</v>
      </c>
      <c r="W141" s="35"/>
      <c r="X141" s="24" t="n">
        <f aca="false">$N$3</f>
        <v>1</v>
      </c>
      <c r="Y141" s="36" t="n">
        <f aca="false">S141</f>
        <v>0.0199074074074074</v>
      </c>
      <c r="Z141" s="24" t="n">
        <f aca="false">$P$3</f>
        <v>256</v>
      </c>
      <c r="AA141" s="24" t="n">
        <f aca="false">$Q$3</f>
        <v>4096</v>
      </c>
      <c r="AB141" s="35"/>
      <c r="AC141" s="24" t="n">
        <f aca="false">$N$3</f>
        <v>1</v>
      </c>
      <c r="AD141" s="24" t="n">
        <f aca="false">$O$3</f>
        <v>16</v>
      </c>
      <c r="AE141" s="36" t="n">
        <f aca="false">Y141</f>
        <v>0.0199074074074074</v>
      </c>
      <c r="AF141" s="24" t="n">
        <f aca="false">$Q$3</f>
        <v>4096</v>
      </c>
      <c r="AG141" s="35"/>
      <c r="AH141" s="24" t="n">
        <f aca="false">$N$3</f>
        <v>1</v>
      </c>
      <c r="AI141" s="24" t="n">
        <f aca="false">$O$3</f>
        <v>16</v>
      </c>
      <c r="AJ141" s="24" t="n">
        <f aca="false">$P$3</f>
        <v>256</v>
      </c>
      <c r="AK141" s="36" t="n">
        <f aca="false">AE141</f>
        <v>0.0199074074074074</v>
      </c>
    </row>
    <row r="142" customFormat="false" ht="14.65" hidden="false" customHeight="false" outlineLevel="0" collapsed="false">
      <c r="A142" s="35"/>
      <c r="B142" s="35"/>
      <c r="C142" s="35"/>
      <c r="D142" s="35"/>
      <c r="E142" s="35"/>
      <c r="F142" s="36"/>
      <c r="G142" s="35"/>
      <c r="H142" s="34"/>
      <c r="I142" s="35" t="str">
        <f aca="false">ADDRESS(I140,3,1)</f>
        <v>$C$25</v>
      </c>
      <c r="J142" s="36" t="n">
        <f aca="true">INDIRECT(I142)</f>
        <v>0.0504282407407407</v>
      </c>
      <c r="K142" s="34" t="n">
        <f aca="false">MDETERM(X141:AA144)</f>
        <v>107319182.606058</v>
      </c>
      <c r="L142" s="34" t="n">
        <f aca="false">K142/K140</f>
        <v>0.00123248868605822</v>
      </c>
      <c r="M142" s="36" t="n">
        <f aca="false">J142</f>
        <v>0.0504282407407407</v>
      </c>
      <c r="N142" s="24" t="n">
        <f aca="false">$N$4</f>
        <v>1</v>
      </c>
      <c r="O142" s="24" t="n">
        <f aca="false">$O$4</f>
        <v>40</v>
      </c>
      <c r="P142" s="24" t="n">
        <f aca="false">$P$4</f>
        <v>1600</v>
      </c>
      <c r="Q142" s="24" t="n">
        <f aca="false">$Q$4</f>
        <v>64000</v>
      </c>
      <c r="R142" s="24"/>
      <c r="S142" s="43" t="n">
        <f aca="false">M142</f>
        <v>0.0504282407407407</v>
      </c>
      <c r="T142" s="24" t="n">
        <f aca="false">$O$4</f>
        <v>40</v>
      </c>
      <c r="U142" s="24" t="n">
        <f aca="false">$P$4</f>
        <v>1600</v>
      </c>
      <c r="V142" s="24" t="n">
        <f aca="false">$Q$4</f>
        <v>64000</v>
      </c>
      <c r="W142" s="35"/>
      <c r="X142" s="24" t="n">
        <f aca="false">$N$4</f>
        <v>1</v>
      </c>
      <c r="Y142" s="36" t="n">
        <f aca="false">S142</f>
        <v>0.0504282407407407</v>
      </c>
      <c r="Z142" s="24" t="n">
        <f aca="false">$P$4</f>
        <v>1600</v>
      </c>
      <c r="AA142" s="24" t="n">
        <f aca="false">$Q$4</f>
        <v>64000</v>
      </c>
      <c r="AB142" s="35"/>
      <c r="AC142" s="24" t="n">
        <f aca="false">$N$4</f>
        <v>1</v>
      </c>
      <c r="AD142" s="24" t="n">
        <f aca="false">$O$4</f>
        <v>40</v>
      </c>
      <c r="AE142" s="36" t="n">
        <f aca="false">Y142</f>
        <v>0.0504282407407407</v>
      </c>
      <c r="AF142" s="24" t="n">
        <f aca="false">$Q$4</f>
        <v>64000</v>
      </c>
      <c r="AG142" s="35"/>
      <c r="AH142" s="24" t="n">
        <f aca="false">$N$4</f>
        <v>1</v>
      </c>
      <c r="AI142" s="24" t="n">
        <f aca="false">$O$4</f>
        <v>40</v>
      </c>
      <c r="AJ142" s="24" t="n">
        <f aca="false">$P$4</f>
        <v>1600</v>
      </c>
      <c r="AK142" s="36" t="n">
        <f aca="false">AE142</f>
        <v>0.0504282407407407</v>
      </c>
    </row>
    <row r="143" customFormat="false" ht="14.65" hidden="false" customHeight="false" outlineLevel="0" collapsed="false">
      <c r="A143" s="35"/>
      <c r="B143" s="35"/>
      <c r="C143" s="35"/>
      <c r="D143" s="35"/>
      <c r="E143" s="35"/>
      <c r="F143" s="36"/>
      <c r="G143" s="35"/>
      <c r="H143" s="34"/>
      <c r="I143" s="35" t="str">
        <f aca="false">ADDRESS(I140,4,1)</f>
        <v>$D$25</v>
      </c>
      <c r="J143" s="36" t="n">
        <f aca="true">INDIRECT(I143)</f>
        <v>0.103125</v>
      </c>
      <c r="K143" s="34" t="n">
        <f aca="false">MDETERM(AC141:AF144)</f>
        <v>60373.401772787</v>
      </c>
      <c r="L143" s="34" t="n">
        <f aca="false">K143/K140</f>
        <v>6.93347944113092E-007</v>
      </c>
      <c r="M143" s="36" t="n">
        <f aca="false">J143</f>
        <v>0.103125</v>
      </c>
      <c r="N143" s="24" t="n">
        <f aca="false">$N$5</f>
        <v>1</v>
      </c>
      <c r="O143" s="24" t="n">
        <f aca="false">$O$5</f>
        <v>80</v>
      </c>
      <c r="P143" s="24" t="n">
        <f aca="false">$P$5</f>
        <v>6400</v>
      </c>
      <c r="Q143" s="24" t="n">
        <f aca="false">$Q$5</f>
        <v>512000</v>
      </c>
      <c r="R143" s="24"/>
      <c r="S143" s="43" t="n">
        <f aca="false">M143</f>
        <v>0.103125</v>
      </c>
      <c r="T143" s="24" t="n">
        <f aca="false">$O$5</f>
        <v>80</v>
      </c>
      <c r="U143" s="24" t="n">
        <f aca="false">$P$5</f>
        <v>6400</v>
      </c>
      <c r="V143" s="24" t="n">
        <f aca="false">$Q$5</f>
        <v>512000</v>
      </c>
      <c r="W143" s="35"/>
      <c r="X143" s="24" t="n">
        <f aca="false">$N$5</f>
        <v>1</v>
      </c>
      <c r="Y143" s="36" t="n">
        <f aca="false">S143</f>
        <v>0.103125</v>
      </c>
      <c r="Z143" s="24" t="n">
        <f aca="false">$P$5</f>
        <v>6400</v>
      </c>
      <c r="AA143" s="24" t="n">
        <f aca="false">$Q$5</f>
        <v>512000</v>
      </c>
      <c r="AB143" s="35"/>
      <c r="AC143" s="24" t="n">
        <f aca="false">$N$5</f>
        <v>1</v>
      </c>
      <c r="AD143" s="24" t="n">
        <f aca="false">$O$5</f>
        <v>80</v>
      </c>
      <c r="AE143" s="36" t="n">
        <f aca="false">Y143</f>
        <v>0.103125</v>
      </c>
      <c r="AF143" s="24" t="n">
        <f aca="false">$Q$5</f>
        <v>512000</v>
      </c>
      <c r="AG143" s="35"/>
      <c r="AH143" s="24" t="n">
        <f aca="false">$N$5</f>
        <v>1</v>
      </c>
      <c r="AI143" s="24" t="n">
        <f aca="false">$O$5</f>
        <v>80</v>
      </c>
      <c r="AJ143" s="24" t="n">
        <f aca="false">$P$5</f>
        <v>6400</v>
      </c>
      <c r="AK143" s="36" t="n">
        <f aca="false">AE143</f>
        <v>0.103125</v>
      </c>
    </row>
    <row r="144" customFormat="false" ht="14.65" hidden="false" customHeight="false" outlineLevel="0" collapsed="false">
      <c r="A144" s="35"/>
      <c r="B144" s="35"/>
      <c r="C144" s="35"/>
      <c r="D144" s="35"/>
      <c r="E144" s="35"/>
      <c r="F144" s="36"/>
      <c r="G144" s="35"/>
      <c r="H144" s="34"/>
      <c r="I144" s="35" t="str">
        <f aca="false">ADDRESS(I140,5,1)</f>
        <v>$E$25</v>
      </c>
      <c r="J144" s="36" t="n">
        <f aca="true">INDIRECT(I144)</f>
        <v>0.216909722222222</v>
      </c>
      <c r="K144" s="34" t="n">
        <f aca="false">MDETERM(AH141:AK144)</f>
        <v>13.4386722221802</v>
      </c>
      <c r="L144" s="34" t="n">
        <f aca="false">K144/K140</f>
        <v>1.54334118722101E-010</v>
      </c>
      <c r="M144" s="36" t="n">
        <f aca="false">J144</f>
        <v>0.216909722222222</v>
      </c>
      <c r="N144" s="24" t="n">
        <f aca="false">$N$6</f>
        <v>1</v>
      </c>
      <c r="O144" s="44" t="n">
        <f aca="false">$O$6</f>
        <v>160.9</v>
      </c>
      <c r="P144" s="24" t="n">
        <f aca="false">$P$6</f>
        <v>25888.81</v>
      </c>
      <c r="Q144" s="24" t="n">
        <f aca="false">$Q$6</f>
        <v>4165509.529</v>
      </c>
      <c r="R144" s="24"/>
      <c r="S144" s="43" t="n">
        <f aca="false">M144</f>
        <v>0.216909722222222</v>
      </c>
      <c r="T144" s="44" t="n">
        <f aca="false">$O$6</f>
        <v>160.9</v>
      </c>
      <c r="U144" s="24" t="n">
        <f aca="false">$P$6</f>
        <v>25888.81</v>
      </c>
      <c r="V144" s="24" t="n">
        <f aca="false">$Q$6</f>
        <v>4165509.529</v>
      </c>
      <c r="W144" s="35"/>
      <c r="X144" s="24" t="n">
        <f aca="false">$N$6</f>
        <v>1</v>
      </c>
      <c r="Y144" s="36" t="n">
        <f aca="false">S144</f>
        <v>0.216909722222222</v>
      </c>
      <c r="Z144" s="24" t="n">
        <f aca="false">$P$6</f>
        <v>25888.81</v>
      </c>
      <c r="AA144" s="24" t="n">
        <f aca="false">$Q$6</f>
        <v>4165509.529</v>
      </c>
      <c r="AB144" s="35"/>
      <c r="AC144" s="24" t="n">
        <f aca="false">$N$6</f>
        <v>1</v>
      </c>
      <c r="AD144" s="44" t="n">
        <f aca="false">$O$6</f>
        <v>160.9</v>
      </c>
      <c r="AE144" s="36" t="n">
        <f aca="false">Y144</f>
        <v>0.216909722222222</v>
      </c>
      <c r="AF144" s="24" t="n">
        <f aca="false">$Q$6</f>
        <v>4165509.529</v>
      </c>
      <c r="AG144" s="35"/>
      <c r="AH144" s="24" t="n">
        <f aca="false">$N$6</f>
        <v>1</v>
      </c>
      <c r="AI144" s="44" t="n">
        <f aca="false">$O$6</f>
        <v>160.9</v>
      </c>
      <c r="AJ144" s="24" t="n">
        <f aca="false">$P$6</f>
        <v>25888.81</v>
      </c>
      <c r="AK144" s="36" t="n">
        <f aca="false">AE144</f>
        <v>0.216909722222222</v>
      </c>
    </row>
    <row r="145" customFormat="false" ht="14.65" hidden="false" customHeight="false" outlineLevel="0" collapsed="false">
      <c r="A145" s="35"/>
      <c r="B145" s="35"/>
      <c r="C145" s="35"/>
      <c r="D145" s="35"/>
      <c r="E145" s="35"/>
      <c r="F145" s="36"/>
      <c r="G145" s="35"/>
      <c r="H145" s="34"/>
      <c r="I145" s="35"/>
      <c r="J145" s="36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</row>
    <row r="146" customFormat="false" ht="14.65" hidden="false" customHeight="false" outlineLevel="0" collapsed="false">
      <c r="A146" s="35"/>
      <c r="B146" s="35"/>
      <c r="C146" s="35"/>
      <c r="D146" s="35"/>
      <c r="E146" s="35"/>
      <c r="F146" s="36"/>
      <c r="G146" s="35"/>
      <c r="H146" s="34"/>
      <c r="I146" s="34" t="n">
        <f aca="false">I140+1</f>
        <v>26</v>
      </c>
      <c r="J146" s="41" t="n">
        <f aca="false">L147+$F$1*L148+L149*$F$1*$F$1+L150*$F$1*$F$1*$F$1</f>
        <v>0.103946311806732</v>
      </c>
      <c r="K146" s="34" t="n">
        <f aca="false">MDETERM(N147:Q150)</f>
        <v>87075186831.3602</v>
      </c>
      <c r="L146" s="35"/>
      <c r="M146" s="35"/>
      <c r="N146" s="24" t="s">
        <v>6</v>
      </c>
      <c r="O146" s="24" t="s">
        <v>7</v>
      </c>
      <c r="P146" s="24" t="s">
        <v>8</v>
      </c>
      <c r="Q146" s="24" t="s">
        <v>9</v>
      </c>
      <c r="R146" s="24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</row>
    <row r="147" customFormat="false" ht="14.65" hidden="false" customHeight="false" outlineLevel="0" collapsed="false">
      <c r="A147" s="35"/>
      <c r="B147" s="35"/>
      <c r="C147" s="35"/>
      <c r="D147" s="35"/>
      <c r="E147" s="35"/>
      <c r="F147" s="36"/>
      <c r="G147" s="35"/>
      <c r="H147" s="34"/>
      <c r="I147" s="35" t="str">
        <f aca="false">ADDRESS(I146,2,1)</f>
        <v>$B$26</v>
      </c>
      <c r="J147" s="36" t="n">
        <f aca="true">INDIRECT(I147)</f>
        <v>0.0199421296296296</v>
      </c>
      <c r="K147" s="34" t="n">
        <f aca="false">MDETERM(S147:V150)</f>
        <v>1359885.1551831</v>
      </c>
      <c r="L147" s="34" t="n">
        <f aca="false">K147/K146</f>
        <v>1.56173670671165E-005</v>
      </c>
      <c r="M147" s="36" t="n">
        <f aca="false">J147</f>
        <v>0.0199421296296296</v>
      </c>
      <c r="N147" s="24" t="n">
        <f aca="false">$N$3</f>
        <v>1</v>
      </c>
      <c r="O147" s="24" t="n">
        <f aca="false">$O$3</f>
        <v>16</v>
      </c>
      <c r="P147" s="24" t="n">
        <f aca="false">$P$3</f>
        <v>256</v>
      </c>
      <c r="Q147" s="24" t="n">
        <f aca="false">$Q$3</f>
        <v>4096</v>
      </c>
      <c r="R147" s="24"/>
      <c r="S147" s="43" t="n">
        <f aca="false">M147</f>
        <v>0.0199421296296296</v>
      </c>
      <c r="T147" s="24" t="n">
        <f aca="false">$O$3</f>
        <v>16</v>
      </c>
      <c r="U147" s="24" t="n">
        <f aca="false">$P$3</f>
        <v>256</v>
      </c>
      <c r="V147" s="24" t="n">
        <f aca="false">$Q$3</f>
        <v>4096</v>
      </c>
      <c r="W147" s="35"/>
      <c r="X147" s="24" t="n">
        <f aca="false">$N$3</f>
        <v>1</v>
      </c>
      <c r="Y147" s="36" t="n">
        <f aca="false">S147</f>
        <v>0.0199421296296296</v>
      </c>
      <c r="Z147" s="24" t="n">
        <f aca="false">$P$3</f>
        <v>256</v>
      </c>
      <c r="AA147" s="24" t="n">
        <f aca="false">$Q$3</f>
        <v>4096</v>
      </c>
      <c r="AB147" s="35"/>
      <c r="AC147" s="24" t="n">
        <f aca="false">$N$3</f>
        <v>1</v>
      </c>
      <c r="AD147" s="24" t="n">
        <f aca="false">$O$3</f>
        <v>16</v>
      </c>
      <c r="AE147" s="36" t="n">
        <f aca="false">Y147</f>
        <v>0.0199421296296296</v>
      </c>
      <c r="AF147" s="24" t="n">
        <f aca="false">$Q$3</f>
        <v>4096</v>
      </c>
      <c r="AG147" s="35"/>
      <c r="AH147" s="24" t="n">
        <f aca="false">$N$3</f>
        <v>1</v>
      </c>
      <c r="AI147" s="24" t="n">
        <f aca="false">$O$3</f>
        <v>16</v>
      </c>
      <c r="AJ147" s="24" t="n">
        <f aca="false">$P$3</f>
        <v>256</v>
      </c>
      <c r="AK147" s="36" t="n">
        <f aca="false">AE147</f>
        <v>0.0199421296296296</v>
      </c>
    </row>
    <row r="148" customFormat="false" ht="14.65" hidden="false" customHeight="false" outlineLevel="0" collapsed="false">
      <c r="A148" s="35"/>
      <c r="B148" s="35"/>
      <c r="C148" s="35"/>
      <c r="D148" s="35"/>
      <c r="E148" s="35"/>
      <c r="F148" s="36"/>
      <c r="G148" s="35"/>
      <c r="H148" s="34"/>
      <c r="I148" s="35" t="str">
        <f aca="false">ADDRESS(I146,3,1)</f>
        <v>$C$26</v>
      </c>
      <c r="J148" s="36" t="n">
        <f aca="true">INDIRECT(I148)</f>
        <v>0.0505092592592593</v>
      </c>
      <c r="K148" s="34" t="n">
        <f aca="false">MDETERM(X147:AA150)</f>
        <v>107471322.448361</v>
      </c>
      <c r="L148" s="34" t="n">
        <f aca="false">K148/K146</f>
        <v>0.00123423590989822</v>
      </c>
      <c r="M148" s="36" t="n">
        <f aca="false">J148</f>
        <v>0.0505092592592593</v>
      </c>
      <c r="N148" s="24" t="n">
        <f aca="false">$N$4</f>
        <v>1</v>
      </c>
      <c r="O148" s="24" t="n">
        <f aca="false">$O$4</f>
        <v>40</v>
      </c>
      <c r="P148" s="24" t="n">
        <f aca="false">$P$4</f>
        <v>1600</v>
      </c>
      <c r="Q148" s="24" t="n">
        <f aca="false">$Q$4</f>
        <v>64000</v>
      </c>
      <c r="R148" s="24"/>
      <c r="S148" s="43" t="n">
        <f aca="false">M148</f>
        <v>0.0505092592592593</v>
      </c>
      <c r="T148" s="24" t="n">
        <f aca="false">$O$4</f>
        <v>40</v>
      </c>
      <c r="U148" s="24" t="n">
        <f aca="false">$P$4</f>
        <v>1600</v>
      </c>
      <c r="V148" s="24" t="n">
        <f aca="false">$Q$4</f>
        <v>64000</v>
      </c>
      <c r="W148" s="35"/>
      <c r="X148" s="24" t="n">
        <f aca="false">$N$4</f>
        <v>1</v>
      </c>
      <c r="Y148" s="36" t="n">
        <f aca="false">S148</f>
        <v>0.0505092592592593</v>
      </c>
      <c r="Z148" s="24" t="n">
        <f aca="false">$P$4</f>
        <v>1600</v>
      </c>
      <c r="AA148" s="24" t="n">
        <f aca="false">$Q$4</f>
        <v>64000</v>
      </c>
      <c r="AB148" s="35"/>
      <c r="AC148" s="24" t="n">
        <f aca="false">$N$4</f>
        <v>1</v>
      </c>
      <c r="AD148" s="24" t="n">
        <f aca="false">$O$4</f>
        <v>40</v>
      </c>
      <c r="AE148" s="36" t="n">
        <f aca="false">Y148</f>
        <v>0.0505092592592593</v>
      </c>
      <c r="AF148" s="24" t="n">
        <f aca="false">$Q$4</f>
        <v>64000</v>
      </c>
      <c r="AG148" s="35"/>
      <c r="AH148" s="24" t="n">
        <f aca="false">$N$4</f>
        <v>1</v>
      </c>
      <c r="AI148" s="24" t="n">
        <f aca="false">$O$4</f>
        <v>40</v>
      </c>
      <c r="AJ148" s="24" t="n">
        <f aca="false">$P$4</f>
        <v>1600</v>
      </c>
      <c r="AK148" s="36" t="n">
        <f aca="false">AE148</f>
        <v>0.0505092592592593</v>
      </c>
    </row>
    <row r="149" customFormat="false" ht="14.65" hidden="false" customHeight="false" outlineLevel="0" collapsed="false">
      <c r="A149" s="35"/>
      <c r="B149" s="35"/>
      <c r="C149" s="35"/>
      <c r="D149" s="35"/>
      <c r="E149" s="35"/>
      <c r="F149" s="36"/>
      <c r="G149" s="35"/>
      <c r="H149" s="34"/>
      <c r="I149" s="35" t="str">
        <f aca="false">ADDRESS(I146,4,1)</f>
        <v>$D$26</v>
      </c>
      <c r="J149" s="36" t="n">
        <f aca="true">INDIRECT(I149)</f>
        <v>0.103298611111111</v>
      </c>
      <c r="K149" s="34" t="n">
        <f aca="false">MDETERM(AC147:AF150)</f>
        <v>60537.9762649803</v>
      </c>
      <c r="L149" s="34" t="n">
        <f aca="false">K149/K146</f>
        <v>6.95237971550094E-007</v>
      </c>
      <c r="M149" s="36" t="n">
        <f aca="false">J149</f>
        <v>0.103298611111111</v>
      </c>
      <c r="N149" s="24" t="n">
        <f aca="false">$N$5</f>
        <v>1</v>
      </c>
      <c r="O149" s="24" t="n">
        <f aca="false">$O$5</f>
        <v>80</v>
      </c>
      <c r="P149" s="24" t="n">
        <f aca="false">$P$5</f>
        <v>6400</v>
      </c>
      <c r="Q149" s="24" t="n">
        <f aca="false">$Q$5</f>
        <v>512000</v>
      </c>
      <c r="R149" s="24"/>
      <c r="S149" s="43" t="n">
        <f aca="false">M149</f>
        <v>0.103298611111111</v>
      </c>
      <c r="T149" s="24" t="n">
        <f aca="false">$O$5</f>
        <v>80</v>
      </c>
      <c r="U149" s="24" t="n">
        <f aca="false">$P$5</f>
        <v>6400</v>
      </c>
      <c r="V149" s="24" t="n">
        <f aca="false">$Q$5</f>
        <v>512000</v>
      </c>
      <c r="W149" s="35"/>
      <c r="X149" s="24" t="n">
        <f aca="false">$N$5</f>
        <v>1</v>
      </c>
      <c r="Y149" s="36" t="n">
        <f aca="false">S149</f>
        <v>0.103298611111111</v>
      </c>
      <c r="Z149" s="24" t="n">
        <f aca="false">$P$5</f>
        <v>6400</v>
      </c>
      <c r="AA149" s="24" t="n">
        <f aca="false">$Q$5</f>
        <v>512000</v>
      </c>
      <c r="AB149" s="35"/>
      <c r="AC149" s="24" t="n">
        <f aca="false">$N$5</f>
        <v>1</v>
      </c>
      <c r="AD149" s="24" t="n">
        <f aca="false">$O$5</f>
        <v>80</v>
      </c>
      <c r="AE149" s="36" t="n">
        <f aca="false">Y149</f>
        <v>0.103298611111111</v>
      </c>
      <c r="AF149" s="24" t="n">
        <f aca="false">$Q$5</f>
        <v>512000</v>
      </c>
      <c r="AG149" s="35"/>
      <c r="AH149" s="24" t="n">
        <f aca="false">$N$5</f>
        <v>1</v>
      </c>
      <c r="AI149" s="24" t="n">
        <f aca="false">$O$5</f>
        <v>80</v>
      </c>
      <c r="AJ149" s="24" t="n">
        <f aca="false">$P$5</f>
        <v>6400</v>
      </c>
      <c r="AK149" s="36" t="n">
        <f aca="false">AE149</f>
        <v>0.103298611111111</v>
      </c>
    </row>
    <row r="150" customFormat="false" ht="14.65" hidden="false" customHeight="false" outlineLevel="0" collapsed="false">
      <c r="A150" s="35"/>
      <c r="B150" s="35"/>
      <c r="C150" s="35"/>
      <c r="D150" s="35"/>
      <c r="E150" s="35"/>
      <c r="F150" s="36"/>
      <c r="G150" s="35"/>
      <c r="H150" s="34"/>
      <c r="I150" s="35" t="str">
        <f aca="false">ADDRESS(I146,5,1)</f>
        <v>$E$26</v>
      </c>
      <c r="J150" s="36" t="n">
        <f aca="true">INDIRECT(I150)</f>
        <v>0.217372685185185</v>
      </c>
      <c r="K150" s="34" t="n">
        <f aca="false">MDETERM(AH147:AK150)</f>
        <v>16.0881500000769</v>
      </c>
      <c r="L150" s="34" t="n">
        <f aca="false">K150/K146</f>
        <v>1.84761590362534E-010</v>
      </c>
      <c r="M150" s="36" t="n">
        <f aca="false">J150</f>
        <v>0.217372685185185</v>
      </c>
      <c r="N150" s="24" t="n">
        <f aca="false">$N$6</f>
        <v>1</v>
      </c>
      <c r="O150" s="44" t="n">
        <f aca="false">$O$6</f>
        <v>160.9</v>
      </c>
      <c r="P150" s="24" t="n">
        <f aca="false">$P$6</f>
        <v>25888.81</v>
      </c>
      <c r="Q150" s="24" t="n">
        <f aca="false">$Q$6</f>
        <v>4165509.529</v>
      </c>
      <c r="R150" s="24"/>
      <c r="S150" s="43" t="n">
        <f aca="false">M150</f>
        <v>0.217372685185185</v>
      </c>
      <c r="T150" s="44" t="n">
        <f aca="false">$O$6</f>
        <v>160.9</v>
      </c>
      <c r="U150" s="24" t="n">
        <f aca="false">$P$6</f>
        <v>25888.81</v>
      </c>
      <c r="V150" s="24" t="n">
        <f aca="false">$Q$6</f>
        <v>4165509.529</v>
      </c>
      <c r="W150" s="35"/>
      <c r="X150" s="24" t="n">
        <f aca="false">$N$6</f>
        <v>1</v>
      </c>
      <c r="Y150" s="36" t="n">
        <f aca="false">S150</f>
        <v>0.217372685185185</v>
      </c>
      <c r="Z150" s="24" t="n">
        <f aca="false">$P$6</f>
        <v>25888.81</v>
      </c>
      <c r="AA150" s="24" t="n">
        <f aca="false">$Q$6</f>
        <v>4165509.529</v>
      </c>
      <c r="AB150" s="35"/>
      <c r="AC150" s="24" t="n">
        <f aca="false">$N$6</f>
        <v>1</v>
      </c>
      <c r="AD150" s="44" t="n">
        <f aca="false">$O$6</f>
        <v>160.9</v>
      </c>
      <c r="AE150" s="36" t="n">
        <f aca="false">Y150</f>
        <v>0.217372685185185</v>
      </c>
      <c r="AF150" s="24" t="n">
        <f aca="false">$Q$6</f>
        <v>4165509.529</v>
      </c>
      <c r="AG150" s="35"/>
      <c r="AH150" s="24" t="n">
        <f aca="false">$N$6</f>
        <v>1</v>
      </c>
      <c r="AI150" s="44" t="n">
        <f aca="false">$O$6</f>
        <v>160.9</v>
      </c>
      <c r="AJ150" s="24" t="n">
        <f aca="false">$P$6</f>
        <v>25888.81</v>
      </c>
      <c r="AK150" s="36" t="n">
        <f aca="false">AE150</f>
        <v>0.217372685185185</v>
      </c>
    </row>
    <row r="151" customFormat="false" ht="14.65" hidden="false" customHeight="false" outlineLevel="0" collapsed="false">
      <c r="A151" s="35"/>
      <c r="B151" s="35"/>
      <c r="C151" s="35"/>
      <c r="D151" s="35"/>
      <c r="E151" s="35"/>
      <c r="F151" s="36"/>
      <c r="G151" s="35"/>
      <c r="H151" s="34"/>
      <c r="I151" s="35"/>
      <c r="J151" s="36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</row>
    <row r="152" customFormat="false" ht="14.65" hidden="false" customHeight="false" outlineLevel="0" collapsed="false">
      <c r="A152" s="35"/>
      <c r="B152" s="35"/>
      <c r="C152" s="35"/>
      <c r="D152" s="35"/>
      <c r="E152" s="35"/>
      <c r="F152" s="36"/>
      <c r="G152" s="35"/>
      <c r="H152" s="34"/>
      <c r="I152" s="34" t="n">
        <f aca="false">I146+1</f>
        <v>27</v>
      </c>
      <c r="J152" s="41" t="n">
        <f aca="false">L153+$F$1*L154+L155*$F$1*$F$1+L156*$F$1*$F$1*$F$1</f>
        <v>0.10416767742312</v>
      </c>
      <c r="K152" s="34" t="n">
        <f aca="false">MDETERM(N153:Q156)</f>
        <v>87075186831.3602</v>
      </c>
      <c r="L152" s="35"/>
      <c r="M152" s="35"/>
      <c r="N152" s="24" t="s">
        <v>6</v>
      </c>
      <c r="O152" s="24" t="s">
        <v>7</v>
      </c>
      <c r="P152" s="24" t="s">
        <v>8</v>
      </c>
      <c r="Q152" s="24" t="s">
        <v>9</v>
      </c>
      <c r="R152" s="24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</row>
    <row r="153" customFormat="false" ht="14.65" hidden="false" customHeight="false" outlineLevel="0" collapsed="false">
      <c r="A153" s="35"/>
      <c r="B153" s="35"/>
      <c r="C153" s="35"/>
      <c r="D153" s="35"/>
      <c r="E153" s="35"/>
      <c r="F153" s="36"/>
      <c r="G153" s="35"/>
      <c r="H153" s="34"/>
      <c r="I153" s="35" t="str">
        <f aca="false">ADDRESS(I152,2,1)</f>
        <v>$B$27</v>
      </c>
      <c r="J153" s="36" t="n">
        <f aca="true">INDIRECT(I153)</f>
        <v>0.0199768518518519</v>
      </c>
      <c r="K153" s="34" t="n">
        <f aca="false">MDETERM(S153:V156)</f>
        <v>105400.270610588</v>
      </c>
      <c r="L153" s="34" t="n">
        <f aca="false">K153/K152</f>
        <v>1.21045127143647E-006</v>
      </c>
      <c r="M153" s="36" t="n">
        <f aca="false">J153</f>
        <v>0.0199768518518519</v>
      </c>
      <c r="N153" s="24" t="n">
        <f aca="false">$N$3</f>
        <v>1</v>
      </c>
      <c r="O153" s="24" t="n">
        <f aca="false">$O$3</f>
        <v>16</v>
      </c>
      <c r="P153" s="24" t="n">
        <f aca="false">$P$3</f>
        <v>256</v>
      </c>
      <c r="Q153" s="24" t="n">
        <f aca="false">$Q$3</f>
        <v>4096</v>
      </c>
      <c r="R153" s="24"/>
      <c r="S153" s="43" t="n">
        <f aca="false">M153</f>
        <v>0.0199768518518519</v>
      </c>
      <c r="T153" s="24" t="n">
        <f aca="false">$O$3</f>
        <v>16</v>
      </c>
      <c r="U153" s="24" t="n">
        <f aca="false">$P$3</f>
        <v>256</v>
      </c>
      <c r="V153" s="24" t="n">
        <f aca="false">$Q$3</f>
        <v>4096</v>
      </c>
      <c r="W153" s="35"/>
      <c r="X153" s="24" t="n">
        <f aca="false">$N$3</f>
        <v>1</v>
      </c>
      <c r="Y153" s="36" t="n">
        <f aca="false">S153</f>
        <v>0.0199768518518519</v>
      </c>
      <c r="Z153" s="24" t="n">
        <f aca="false">$P$3</f>
        <v>256</v>
      </c>
      <c r="AA153" s="24" t="n">
        <f aca="false">$Q$3</f>
        <v>4096</v>
      </c>
      <c r="AB153" s="35"/>
      <c r="AC153" s="24" t="n">
        <f aca="false">$N$3</f>
        <v>1</v>
      </c>
      <c r="AD153" s="24" t="n">
        <f aca="false">$O$3</f>
        <v>16</v>
      </c>
      <c r="AE153" s="36" t="n">
        <f aca="false">Y153</f>
        <v>0.0199768518518519</v>
      </c>
      <c r="AF153" s="24" t="n">
        <f aca="false">$Q$3</f>
        <v>4096</v>
      </c>
      <c r="AG153" s="35"/>
      <c r="AH153" s="24" t="n">
        <f aca="false">$N$3</f>
        <v>1</v>
      </c>
      <c r="AI153" s="24" t="n">
        <f aca="false">$O$3</f>
        <v>16</v>
      </c>
      <c r="AJ153" s="24" t="n">
        <f aca="false">$P$3</f>
        <v>256</v>
      </c>
      <c r="AK153" s="36" t="n">
        <f aca="false">AE153</f>
        <v>0.0199768518518519</v>
      </c>
    </row>
    <row r="154" customFormat="false" ht="14.65" hidden="false" customHeight="false" outlineLevel="0" collapsed="false">
      <c r="A154" s="35"/>
      <c r="B154" s="35"/>
      <c r="C154" s="35"/>
      <c r="D154" s="35"/>
      <c r="E154" s="35"/>
      <c r="F154" s="36"/>
      <c r="G154" s="35"/>
      <c r="H154" s="34"/>
      <c r="I154" s="35" t="str">
        <f aca="false">ADDRESS(I152,3,1)</f>
        <v>$C$27</v>
      </c>
      <c r="J154" s="36" t="n">
        <f aca="true">INDIRECT(I154)</f>
        <v>0.0506134259259259</v>
      </c>
      <c r="K154" s="34" t="n">
        <f aca="false">MDETERM(X153:AA156)</f>
        <v>107747943.13618</v>
      </c>
      <c r="L154" s="34" t="n">
        <f aca="false">K154/K152</f>
        <v>0.00123741271258891</v>
      </c>
      <c r="M154" s="36" t="n">
        <f aca="false">J154</f>
        <v>0.0506134259259259</v>
      </c>
      <c r="N154" s="24" t="n">
        <f aca="false">$N$4</f>
        <v>1</v>
      </c>
      <c r="O154" s="24" t="n">
        <f aca="false">$O$4</f>
        <v>40</v>
      </c>
      <c r="P154" s="24" t="n">
        <f aca="false">$P$4</f>
        <v>1600</v>
      </c>
      <c r="Q154" s="24" t="n">
        <f aca="false">$Q$4</f>
        <v>64000</v>
      </c>
      <c r="R154" s="24"/>
      <c r="S154" s="43" t="n">
        <f aca="false">M154</f>
        <v>0.0506134259259259</v>
      </c>
      <c r="T154" s="24" t="n">
        <f aca="false">$O$4</f>
        <v>40</v>
      </c>
      <c r="U154" s="24" t="n">
        <f aca="false">$P$4</f>
        <v>1600</v>
      </c>
      <c r="V154" s="24" t="n">
        <f aca="false">$Q$4</f>
        <v>64000</v>
      </c>
      <c r="W154" s="35"/>
      <c r="X154" s="24" t="n">
        <f aca="false">$N$4</f>
        <v>1</v>
      </c>
      <c r="Y154" s="36" t="n">
        <f aca="false">S154</f>
        <v>0.0506134259259259</v>
      </c>
      <c r="Z154" s="24" t="n">
        <f aca="false">$P$4</f>
        <v>1600</v>
      </c>
      <c r="AA154" s="24" t="n">
        <f aca="false">$Q$4</f>
        <v>64000</v>
      </c>
      <c r="AB154" s="35"/>
      <c r="AC154" s="24" t="n">
        <f aca="false">$N$4</f>
        <v>1</v>
      </c>
      <c r="AD154" s="24" t="n">
        <f aca="false">$O$4</f>
        <v>40</v>
      </c>
      <c r="AE154" s="36" t="n">
        <f aca="false">Y154</f>
        <v>0.0506134259259259</v>
      </c>
      <c r="AF154" s="24" t="n">
        <f aca="false">$Q$4</f>
        <v>64000</v>
      </c>
      <c r="AG154" s="35"/>
      <c r="AH154" s="24" t="n">
        <f aca="false">$N$4</f>
        <v>1</v>
      </c>
      <c r="AI154" s="24" t="n">
        <f aca="false">$O$4</f>
        <v>40</v>
      </c>
      <c r="AJ154" s="24" t="n">
        <f aca="false">$P$4</f>
        <v>1600</v>
      </c>
      <c r="AK154" s="36" t="n">
        <f aca="false">AE154</f>
        <v>0.0506134259259259</v>
      </c>
    </row>
    <row r="155" customFormat="false" ht="14.65" hidden="false" customHeight="false" outlineLevel="0" collapsed="false">
      <c r="A155" s="35"/>
      <c r="B155" s="35"/>
      <c r="C155" s="35"/>
      <c r="D155" s="35"/>
      <c r="E155" s="35"/>
      <c r="F155" s="36"/>
      <c r="G155" s="35"/>
      <c r="H155" s="34"/>
      <c r="I155" s="35" t="str">
        <f aca="false">ADDRESS(I152,4,1)</f>
        <v>$D$27</v>
      </c>
      <c r="J155" s="36" t="n">
        <f aca="true">INDIRECT(I155)</f>
        <v>0.103518518518519</v>
      </c>
      <c r="K155" s="34" t="n">
        <f aca="false">MDETERM(AC153:AF156)</f>
        <v>59882.7584872731</v>
      </c>
      <c r="L155" s="34" t="n">
        <f aca="false">K155/K152</f>
        <v>6.87713235726372E-007</v>
      </c>
      <c r="M155" s="36" t="n">
        <f aca="false">J155</f>
        <v>0.103518518518519</v>
      </c>
      <c r="N155" s="24" t="n">
        <f aca="false">$N$5</f>
        <v>1</v>
      </c>
      <c r="O155" s="24" t="n">
        <f aca="false">$O$5</f>
        <v>80</v>
      </c>
      <c r="P155" s="24" t="n">
        <f aca="false">$P$5</f>
        <v>6400</v>
      </c>
      <c r="Q155" s="24" t="n">
        <f aca="false">$Q$5</f>
        <v>512000</v>
      </c>
      <c r="R155" s="24"/>
      <c r="S155" s="43" t="n">
        <f aca="false">M155</f>
        <v>0.103518518518519</v>
      </c>
      <c r="T155" s="24" t="n">
        <f aca="false">$O$5</f>
        <v>80</v>
      </c>
      <c r="U155" s="24" t="n">
        <f aca="false">$P$5</f>
        <v>6400</v>
      </c>
      <c r="V155" s="24" t="n">
        <f aca="false">$Q$5</f>
        <v>512000</v>
      </c>
      <c r="W155" s="35"/>
      <c r="X155" s="24" t="n">
        <f aca="false">$N$5</f>
        <v>1</v>
      </c>
      <c r="Y155" s="36" t="n">
        <f aca="false">S155</f>
        <v>0.103518518518519</v>
      </c>
      <c r="Z155" s="24" t="n">
        <f aca="false">$P$5</f>
        <v>6400</v>
      </c>
      <c r="AA155" s="24" t="n">
        <f aca="false">$Q$5</f>
        <v>512000</v>
      </c>
      <c r="AB155" s="35"/>
      <c r="AC155" s="24" t="n">
        <f aca="false">$N$5</f>
        <v>1</v>
      </c>
      <c r="AD155" s="24" t="n">
        <f aca="false">$O$5</f>
        <v>80</v>
      </c>
      <c r="AE155" s="36" t="n">
        <f aca="false">Y155</f>
        <v>0.103518518518519</v>
      </c>
      <c r="AF155" s="24" t="n">
        <f aca="false">$Q$5</f>
        <v>512000</v>
      </c>
      <c r="AG155" s="35"/>
      <c r="AH155" s="24" t="n">
        <f aca="false">$N$5</f>
        <v>1</v>
      </c>
      <c r="AI155" s="24" t="n">
        <f aca="false">$O$5</f>
        <v>80</v>
      </c>
      <c r="AJ155" s="24" t="n">
        <f aca="false">$P$5</f>
        <v>6400</v>
      </c>
      <c r="AK155" s="36" t="n">
        <f aca="false">AE155</f>
        <v>0.103518518518519</v>
      </c>
    </row>
    <row r="156" customFormat="false" ht="14.65" hidden="false" customHeight="false" outlineLevel="0" collapsed="false">
      <c r="A156" s="35"/>
      <c r="B156" s="35"/>
      <c r="C156" s="35"/>
      <c r="D156" s="35"/>
      <c r="E156" s="35"/>
      <c r="F156" s="36"/>
      <c r="G156" s="35"/>
      <c r="H156" s="34"/>
      <c r="I156" s="35" t="str">
        <f aca="false">ADDRESS(I152,5,1)</f>
        <v>$E$27</v>
      </c>
      <c r="J156" s="36" t="n">
        <f aca="true">INDIRECT(I156)</f>
        <v>0.217905092592593</v>
      </c>
      <c r="K156" s="34" t="n">
        <f aca="false">MDETERM(AH153:AK156)</f>
        <v>20.9059277775609</v>
      </c>
      <c r="L156" s="34" t="n">
        <f aca="false">K156/K152</f>
        <v>2.40090530245428E-010</v>
      </c>
      <c r="M156" s="36" t="n">
        <f aca="false">J156</f>
        <v>0.217905092592593</v>
      </c>
      <c r="N156" s="24" t="n">
        <f aca="false">$N$6</f>
        <v>1</v>
      </c>
      <c r="O156" s="44" t="n">
        <f aca="false">$O$6</f>
        <v>160.9</v>
      </c>
      <c r="P156" s="24" t="n">
        <f aca="false">$P$6</f>
        <v>25888.81</v>
      </c>
      <c r="Q156" s="24" t="n">
        <f aca="false">$Q$6</f>
        <v>4165509.529</v>
      </c>
      <c r="R156" s="24"/>
      <c r="S156" s="43" t="n">
        <f aca="false">M156</f>
        <v>0.217905092592593</v>
      </c>
      <c r="T156" s="44" t="n">
        <f aca="false">$O$6</f>
        <v>160.9</v>
      </c>
      <c r="U156" s="24" t="n">
        <f aca="false">$P$6</f>
        <v>25888.81</v>
      </c>
      <c r="V156" s="24" t="n">
        <f aca="false">$Q$6</f>
        <v>4165509.529</v>
      </c>
      <c r="W156" s="35"/>
      <c r="X156" s="24" t="n">
        <f aca="false">$N$6</f>
        <v>1</v>
      </c>
      <c r="Y156" s="36" t="n">
        <f aca="false">S156</f>
        <v>0.217905092592593</v>
      </c>
      <c r="Z156" s="24" t="n">
        <f aca="false">$P$6</f>
        <v>25888.81</v>
      </c>
      <c r="AA156" s="24" t="n">
        <f aca="false">$Q$6</f>
        <v>4165509.529</v>
      </c>
      <c r="AB156" s="35"/>
      <c r="AC156" s="24" t="n">
        <f aca="false">$N$6</f>
        <v>1</v>
      </c>
      <c r="AD156" s="44" t="n">
        <f aca="false">$O$6</f>
        <v>160.9</v>
      </c>
      <c r="AE156" s="36" t="n">
        <f aca="false">Y156</f>
        <v>0.217905092592593</v>
      </c>
      <c r="AF156" s="24" t="n">
        <f aca="false">$Q$6</f>
        <v>4165509.529</v>
      </c>
      <c r="AG156" s="35"/>
      <c r="AH156" s="24" t="n">
        <f aca="false">$N$6</f>
        <v>1</v>
      </c>
      <c r="AI156" s="44" t="n">
        <f aca="false">$O$6</f>
        <v>160.9</v>
      </c>
      <c r="AJ156" s="24" t="n">
        <f aca="false">$P$6</f>
        <v>25888.81</v>
      </c>
      <c r="AK156" s="36" t="n">
        <f aca="false">AE156</f>
        <v>0.217905092592593</v>
      </c>
    </row>
    <row r="157" customFormat="false" ht="14.65" hidden="false" customHeight="false" outlineLevel="0" collapsed="false">
      <c r="A157" s="35"/>
      <c r="B157" s="35"/>
      <c r="C157" s="35"/>
      <c r="D157" s="35"/>
      <c r="E157" s="35"/>
      <c r="F157" s="36"/>
      <c r="G157" s="35"/>
      <c r="H157" s="34"/>
      <c r="I157" s="35"/>
      <c r="J157" s="36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</row>
    <row r="158" customFormat="false" ht="14.65" hidden="false" customHeight="false" outlineLevel="0" collapsed="false">
      <c r="A158" s="35"/>
      <c r="B158" s="35"/>
      <c r="C158" s="35"/>
      <c r="D158" s="35"/>
      <c r="E158" s="35"/>
      <c r="F158" s="36"/>
      <c r="G158" s="35"/>
      <c r="H158" s="34"/>
      <c r="I158" s="34" t="n">
        <f aca="false">I152+1</f>
        <v>28</v>
      </c>
      <c r="J158" s="41" t="n">
        <f aca="false">L159+$F$1*L160+L161*$F$1*$F$1+L162*$F$1*$F$1*$F$1</f>
        <v>0.104412647275212</v>
      </c>
      <c r="K158" s="34" t="n">
        <f aca="false">MDETERM(N159:Q162)</f>
        <v>87075186831.3602</v>
      </c>
      <c r="L158" s="35"/>
      <c r="M158" s="35"/>
      <c r="N158" s="24" t="s">
        <v>6</v>
      </c>
      <c r="O158" s="24" t="s">
        <v>7</v>
      </c>
      <c r="P158" s="24" t="s">
        <v>8</v>
      </c>
      <c r="Q158" s="24" t="s">
        <v>9</v>
      </c>
      <c r="R158" s="24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</row>
    <row r="159" customFormat="false" ht="14.65" hidden="false" customHeight="false" outlineLevel="0" collapsed="false">
      <c r="A159" s="35"/>
      <c r="B159" s="35"/>
      <c r="C159" s="35"/>
      <c r="D159" s="35"/>
      <c r="E159" s="35"/>
      <c r="F159" s="36"/>
      <c r="G159" s="35"/>
      <c r="H159" s="34"/>
      <c r="I159" s="35" t="str">
        <f aca="false">ADDRESS(I158,2,1)</f>
        <v>$B$28</v>
      </c>
      <c r="J159" s="36" t="n">
        <f aca="true">INDIRECT(I159)</f>
        <v>0.0200231481481481</v>
      </c>
      <c r="K159" s="34" t="n">
        <f aca="false">MDETERM(S159:V162)</f>
        <v>1966126.12603234</v>
      </c>
      <c r="L159" s="34" t="n">
        <f aca="false">K159/K158</f>
        <v>2.25796371799944E-005</v>
      </c>
      <c r="M159" s="36" t="n">
        <f aca="false">J159</f>
        <v>0.0200231481481481</v>
      </c>
      <c r="N159" s="24" t="n">
        <f aca="false">$N$3</f>
        <v>1</v>
      </c>
      <c r="O159" s="24" t="n">
        <f aca="false">$O$3</f>
        <v>16</v>
      </c>
      <c r="P159" s="24" t="n">
        <f aca="false">$P$3</f>
        <v>256</v>
      </c>
      <c r="Q159" s="24" t="n">
        <f aca="false">$Q$3</f>
        <v>4096</v>
      </c>
      <c r="R159" s="24"/>
      <c r="S159" s="43" t="n">
        <f aca="false">M159</f>
        <v>0.0200231481481481</v>
      </c>
      <c r="T159" s="24" t="n">
        <f aca="false">$O$3</f>
        <v>16</v>
      </c>
      <c r="U159" s="24" t="n">
        <f aca="false">$P$3</f>
        <v>256</v>
      </c>
      <c r="V159" s="24" t="n">
        <f aca="false">$Q$3</f>
        <v>4096</v>
      </c>
      <c r="W159" s="35"/>
      <c r="X159" s="24" t="n">
        <f aca="false">$N$3</f>
        <v>1</v>
      </c>
      <c r="Y159" s="36" t="n">
        <f aca="false">S159</f>
        <v>0.0200231481481481</v>
      </c>
      <c r="Z159" s="24" t="n">
        <f aca="false">$P$3</f>
        <v>256</v>
      </c>
      <c r="AA159" s="24" t="n">
        <f aca="false">$Q$3</f>
        <v>4096</v>
      </c>
      <c r="AB159" s="35"/>
      <c r="AC159" s="24" t="n">
        <f aca="false">$N$3</f>
        <v>1</v>
      </c>
      <c r="AD159" s="24" t="n">
        <f aca="false">$O$3</f>
        <v>16</v>
      </c>
      <c r="AE159" s="36" t="n">
        <f aca="false">Y159</f>
        <v>0.0200231481481481</v>
      </c>
      <c r="AF159" s="24" t="n">
        <f aca="false">$Q$3</f>
        <v>4096</v>
      </c>
      <c r="AG159" s="35"/>
      <c r="AH159" s="24" t="n">
        <f aca="false">$N$3</f>
        <v>1</v>
      </c>
      <c r="AI159" s="24" t="n">
        <f aca="false">$O$3</f>
        <v>16</v>
      </c>
      <c r="AJ159" s="24" t="n">
        <f aca="false">$P$3</f>
        <v>256</v>
      </c>
      <c r="AK159" s="36" t="n">
        <f aca="false">AE159</f>
        <v>0.0200231481481481</v>
      </c>
    </row>
    <row r="160" customFormat="false" ht="14.65" hidden="false" customHeight="false" outlineLevel="0" collapsed="false">
      <c r="A160" s="35"/>
      <c r="B160" s="35"/>
      <c r="C160" s="35"/>
      <c r="D160" s="35"/>
      <c r="E160" s="35"/>
      <c r="F160" s="36"/>
      <c r="G160" s="35"/>
      <c r="H160" s="34"/>
      <c r="I160" s="35" t="str">
        <f aca="false">ADDRESS(I158,3,1)</f>
        <v>$C$28</v>
      </c>
      <c r="J160" s="36" t="n">
        <f aca="true">INDIRECT(I160)</f>
        <v>0.0507175925925926</v>
      </c>
      <c r="K160" s="34" t="n">
        <f aca="false">MDETERM(X159:AA162)</f>
        <v>107850567.459136</v>
      </c>
      <c r="L160" s="34" t="n">
        <f aca="false">K160/K158</f>
        <v>0.00123859128396718</v>
      </c>
      <c r="M160" s="36" t="n">
        <f aca="false">J160</f>
        <v>0.0507175925925926</v>
      </c>
      <c r="N160" s="24" t="n">
        <f aca="false">$N$4</f>
        <v>1</v>
      </c>
      <c r="O160" s="24" t="n">
        <f aca="false">$O$4</f>
        <v>40</v>
      </c>
      <c r="P160" s="24" t="n">
        <f aca="false">$P$4</f>
        <v>1600</v>
      </c>
      <c r="Q160" s="24" t="n">
        <f aca="false">$Q$4</f>
        <v>64000</v>
      </c>
      <c r="R160" s="24"/>
      <c r="S160" s="43" t="n">
        <f aca="false">M160</f>
        <v>0.0507175925925926</v>
      </c>
      <c r="T160" s="24" t="n">
        <f aca="false">$O$4</f>
        <v>40</v>
      </c>
      <c r="U160" s="24" t="n">
        <f aca="false">$P$4</f>
        <v>1600</v>
      </c>
      <c r="V160" s="24" t="n">
        <f aca="false">$Q$4</f>
        <v>64000</v>
      </c>
      <c r="W160" s="35"/>
      <c r="X160" s="24" t="n">
        <f aca="false">$N$4</f>
        <v>1</v>
      </c>
      <c r="Y160" s="36" t="n">
        <f aca="false">S160</f>
        <v>0.0507175925925926</v>
      </c>
      <c r="Z160" s="24" t="n">
        <f aca="false">$P$4</f>
        <v>1600</v>
      </c>
      <c r="AA160" s="24" t="n">
        <f aca="false">$Q$4</f>
        <v>64000</v>
      </c>
      <c r="AB160" s="35"/>
      <c r="AC160" s="24" t="n">
        <f aca="false">$N$4</f>
        <v>1</v>
      </c>
      <c r="AD160" s="24" t="n">
        <f aca="false">$O$4</f>
        <v>40</v>
      </c>
      <c r="AE160" s="36" t="n">
        <f aca="false">Y160</f>
        <v>0.0507175925925926</v>
      </c>
      <c r="AF160" s="24" t="n">
        <f aca="false">$Q$4</f>
        <v>64000</v>
      </c>
      <c r="AG160" s="35"/>
      <c r="AH160" s="24" t="n">
        <f aca="false">$N$4</f>
        <v>1</v>
      </c>
      <c r="AI160" s="24" t="n">
        <f aca="false">$O$4</f>
        <v>40</v>
      </c>
      <c r="AJ160" s="24" t="n">
        <f aca="false">$P$4</f>
        <v>1600</v>
      </c>
      <c r="AK160" s="36" t="n">
        <f aca="false">AE160</f>
        <v>0.0507175925925926</v>
      </c>
    </row>
    <row r="161" customFormat="false" ht="14.65" hidden="false" customHeight="false" outlineLevel="0" collapsed="false">
      <c r="A161" s="35"/>
      <c r="B161" s="35"/>
      <c r="C161" s="35"/>
      <c r="D161" s="35"/>
      <c r="E161" s="35"/>
      <c r="F161" s="36"/>
      <c r="G161" s="35"/>
      <c r="H161" s="34"/>
      <c r="I161" s="35" t="str">
        <f aca="false">ADDRESS(I158,4,1)</f>
        <v>$D$28</v>
      </c>
      <c r="J161" s="36" t="n">
        <f aca="true">INDIRECT(I161)</f>
        <v>0.103761574074074</v>
      </c>
      <c r="K161" s="34" t="n">
        <f aca="false">MDETERM(AC159:AF162)</f>
        <v>62030.2005630452</v>
      </c>
      <c r="L161" s="34" t="n">
        <f aca="false">K161/K158</f>
        <v>7.12375164731831E-007</v>
      </c>
      <c r="M161" s="36" t="n">
        <f aca="false">J161</f>
        <v>0.103761574074074</v>
      </c>
      <c r="N161" s="24" t="n">
        <f aca="false">$N$5</f>
        <v>1</v>
      </c>
      <c r="O161" s="24" t="n">
        <f aca="false">$O$5</f>
        <v>80</v>
      </c>
      <c r="P161" s="24" t="n">
        <f aca="false">$P$5</f>
        <v>6400</v>
      </c>
      <c r="Q161" s="24" t="n">
        <f aca="false">$Q$5</f>
        <v>512000</v>
      </c>
      <c r="R161" s="24"/>
      <c r="S161" s="43" t="n">
        <f aca="false">M161</f>
        <v>0.103761574074074</v>
      </c>
      <c r="T161" s="24" t="n">
        <f aca="false">$O$5</f>
        <v>80</v>
      </c>
      <c r="U161" s="24" t="n">
        <f aca="false">$P$5</f>
        <v>6400</v>
      </c>
      <c r="V161" s="24" t="n">
        <f aca="false">$Q$5</f>
        <v>512000</v>
      </c>
      <c r="W161" s="35"/>
      <c r="X161" s="24" t="n">
        <f aca="false">$N$5</f>
        <v>1</v>
      </c>
      <c r="Y161" s="36" t="n">
        <f aca="false">S161</f>
        <v>0.103761574074074</v>
      </c>
      <c r="Z161" s="24" t="n">
        <f aca="false">$P$5</f>
        <v>6400</v>
      </c>
      <c r="AA161" s="24" t="n">
        <f aca="false">$Q$5</f>
        <v>512000</v>
      </c>
      <c r="AB161" s="35"/>
      <c r="AC161" s="24" t="n">
        <f aca="false">$N$5</f>
        <v>1</v>
      </c>
      <c r="AD161" s="24" t="n">
        <f aca="false">$O$5</f>
        <v>80</v>
      </c>
      <c r="AE161" s="36" t="n">
        <f aca="false">Y161</f>
        <v>0.103761574074074</v>
      </c>
      <c r="AF161" s="24" t="n">
        <f aca="false">$Q$5</f>
        <v>512000</v>
      </c>
      <c r="AG161" s="35"/>
      <c r="AH161" s="24" t="n">
        <f aca="false">$N$5</f>
        <v>1</v>
      </c>
      <c r="AI161" s="24" t="n">
        <f aca="false">$O$5</f>
        <v>80</v>
      </c>
      <c r="AJ161" s="24" t="n">
        <f aca="false">$P$5</f>
        <v>6400</v>
      </c>
      <c r="AK161" s="36" t="n">
        <f aca="false">AE161</f>
        <v>0.103761574074074</v>
      </c>
    </row>
    <row r="162" customFormat="false" ht="14.65" hidden="false" customHeight="false" outlineLevel="0" collapsed="false">
      <c r="A162" s="35"/>
      <c r="B162" s="35"/>
      <c r="C162" s="35"/>
      <c r="D162" s="35"/>
      <c r="E162" s="35"/>
      <c r="F162" s="36"/>
      <c r="G162" s="35"/>
      <c r="H162" s="34"/>
      <c r="I162" s="35" t="str">
        <f aca="false">ADDRESS(I158,5,1)</f>
        <v>$E$28</v>
      </c>
      <c r="J162" s="36" t="n">
        <f aca="true">INDIRECT(I162)</f>
        <v>0.218506944444444</v>
      </c>
      <c r="K162" s="34" t="n">
        <f aca="false">MDETERM(AH159:AK162)</f>
        <v>15.7297694444751</v>
      </c>
      <c r="L162" s="34" t="n">
        <f aca="false">K162/K158</f>
        <v>1.80645830538833E-010</v>
      </c>
      <c r="M162" s="36" t="n">
        <f aca="false">J162</f>
        <v>0.218506944444444</v>
      </c>
      <c r="N162" s="24" t="n">
        <f aca="false">$N$6</f>
        <v>1</v>
      </c>
      <c r="O162" s="44" t="n">
        <f aca="false">$O$6</f>
        <v>160.9</v>
      </c>
      <c r="P162" s="24" t="n">
        <f aca="false">$P$6</f>
        <v>25888.81</v>
      </c>
      <c r="Q162" s="24" t="n">
        <f aca="false">$Q$6</f>
        <v>4165509.529</v>
      </c>
      <c r="R162" s="24"/>
      <c r="S162" s="43" t="n">
        <f aca="false">M162</f>
        <v>0.218506944444444</v>
      </c>
      <c r="T162" s="44" t="n">
        <f aca="false">$O$6</f>
        <v>160.9</v>
      </c>
      <c r="U162" s="24" t="n">
        <f aca="false">$P$6</f>
        <v>25888.81</v>
      </c>
      <c r="V162" s="24" t="n">
        <f aca="false">$Q$6</f>
        <v>4165509.529</v>
      </c>
      <c r="W162" s="35"/>
      <c r="X162" s="24" t="n">
        <f aca="false">$N$6</f>
        <v>1</v>
      </c>
      <c r="Y162" s="36" t="n">
        <f aca="false">S162</f>
        <v>0.218506944444444</v>
      </c>
      <c r="Z162" s="24" t="n">
        <f aca="false">$P$6</f>
        <v>25888.81</v>
      </c>
      <c r="AA162" s="24" t="n">
        <f aca="false">$Q$6</f>
        <v>4165509.529</v>
      </c>
      <c r="AB162" s="35"/>
      <c r="AC162" s="24" t="n">
        <f aca="false">$N$6</f>
        <v>1</v>
      </c>
      <c r="AD162" s="44" t="n">
        <f aca="false">$O$6</f>
        <v>160.9</v>
      </c>
      <c r="AE162" s="36" t="n">
        <f aca="false">Y162</f>
        <v>0.218506944444444</v>
      </c>
      <c r="AF162" s="24" t="n">
        <f aca="false">$Q$6</f>
        <v>4165509.529</v>
      </c>
      <c r="AG162" s="35"/>
      <c r="AH162" s="24" t="n">
        <f aca="false">$N$6</f>
        <v>1</v>
      </c>
      <c r="AI162" s="44" t="n">
        <f aca="false">$O$6</f>
        <v>160.9</v>
      </c>
      <c r="AJ162" s="24" t="n">
        <f aca="false">$P$6</f>
        <v>25888.81</v>
      </c>
      <c r="AK162" s="36" t="n">
        <f aca="false">AE162</f>
        <v>0.218506944444444</v>
      </c>
    </row>
    <row r="163" customFormat="false" ht="14.65" hidden="false" customHeight="false" outlineLevel="0" collapsed="false">
      <c r="A163" s="35"/>
      <c r="B163" s="35"/>
      <c r="C163" s="35"/>
      <c r="D163" s="35"/>
      <c r="E163" s="35"/>
      <c r="F163" s="36"/>
      <c r="G163" s="35"/>
      <c r="H163" s="34"/>
      <c r="I163" s="35"/>
      <c r="J163" s="36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</row>
    <row r="164" customFormat="false" ht="14.65" hidden="false" customHeight="false" outlineLevel="0" collapsed="false">
      <c r="A164" s="35"/>
      <c r="B164" s="35"/>
      <c r="C164" s="35"/>
      <c r="D164" s="35"/>
      <c r="E164" s="35"/>
      <c r="F164" s="36"/>
      <c r="G164" s="35"/>
      <c r="H164" s="34"/>
      <c r="I164" s="34" t="n">
        <f aca="false">I158+1</f>
        <v>29</v>
      </c>
      <c r="J164" s="41" t="n">
        <f aca="false">L165+$F$1*L166+L167*$F$1*$F$1+L168*$F$1*$F$1*$F$1</f>
        <v>0.104703887755472</v>
      </c>
      <c r="K164" s="34" t="n">
        <f aca="false">MDETERM(N165:Q168)</f>
        <v>87075186831.3602</v>
      </c>
      <c r="L164" s="35"/>
      <c r="M164" s="35"/>
      <c r="N164" s="24" t="s">
        <v>6</v>
      </c>
      <c r="O164" s="24" t="s">
        <v>7</v>
      </c>
      <c r="P164" s="24" t="s">
        <v>8</v>
      </c>
      <c r="Q164" s="24" t="s">
        <v>9</v>
      </c>
      <c r="R164" s="24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</row>
    <row r="165" customFormat="false" ht="14.65" hidden="false" customHeight="false" outlineLevel="0" collapsed="false">
      <c r="A165" s="35"/>
      <c r="B165" s="35"/>
      <c r="C165" s="35"/>
      <c r="D165" s="35"/>
      <c r="E165" s="35"/>
      <c r="F165" s="36"/>
      <c r="G165" s="35"/>
      <c r="H165" s="34"/>
      <c r="I165" s="35" t="str">
        <f aca="false">ADDRESS(I164,2,1)</f>
        <v>$B$29</v>
      </c>
      <c r="J165" s="36" t="n">
        <f aca="true">INDIRECT(I165)</f>
        <v>0.0200694444444444</v>
      </c>
      <c r="K165" s="34" t="n">
        <f aca="false">MDETERM(S165:V168)</f>
        <v>138581.114303255</v>
      </c>
      <c r="L165" s="34" t="n">
        <f aca="false">K165/K164</f>
        <v>1.59151096134479E-006</v>
      </c>
      <c r="M165" s="36" t="n">
        <f aca="false">J165</f>
        <v>0.0200694444444444</v>
      </c>
      <c r="N165" s="24" t="n">
        <f aca="false">$N$3</f>
        <v>1</v>
      </c>
      <c r="O165" s="24" t="n">
        <f aca="false">$O$3</f>
        <v>16</v>
      </c>
      <c r="P165" s="24" t="n">
        <f aca="false">$P$3</f>
        <v>256</v>
      </c>
      <c r="Q165" s="24" t="n">
        <f aca="false">$Q$3</f>
        <v>4096</v>
      </c>
      <c r="R165" s="24"/>
      <c r="S165" s="43" t="n">
        <f aca="false">M165</f>
        <v>0.0200694444444444</v>
      </c>
      <c r="T165" s="24" t="n">
        <f aca="false">$O$3</f>
        <v>16</v>
      </c>
      <c r="U165" s="24" t="n">
        <f aca="false">$P$3</f>
        <v>256</v>
      </c>
      <c r="V165" s="24" t="n">
        <f aca="false">$Q$3</f>
        <v>4096</v>
      </c>
      <c r="W165" s="35"/>
      <c r="X165" s="24" t="n">
        <f aca="false">$N$3</f>
        <v>1</v>
      </c>
      <c r="Y165" s="36" t="n">
        <f aca="false">S165</f>
        <v>0.0200694444444444</v>
      </c>
      <c r="Z165" s="24" t="n">
        <f aca="false">$P$3</f>
        <v>256</v>
      </c>
      <c r="AA165" s="24" t="n">
        <f aca="false">$Q$3</f>
        <v>4096</v>
      </c>
      <c r="AB165" s="35"/>
      <c r="AC165" s="24" t="n">
        <f aca="false">$N$3</f>
        <v>1</v>
      </c>
      <c r="AD165" s="24" t="n">
        <f aca="false">$O$3</f>
        <v>16</v>
      </c>
      <c r="AE165" s="36" t="n">
        <f aca="false">Y165</f>
        <v>0.0200694444444444</v>
      </c>
      <c r="AF165" s="24" t="n">
        <f aca="false">$Q$3</f>
        <v>4096</v>
      </c>
      <c r="AG165" s="35"/>
      <c r="AH165" s="24" t="n">
        <f aca="false">$N$3</f>
        <v>1</v>
      </c>
      <c r="AI165" s="24" t="n">
        <f aca="false">$O$3</f>
        <v>16</v>
      </c>
      <c r="AJ165" s="24" t="n">
        <f aca="false">$P$3</f>
        <v>256</v>
      </c>
      <c r="AK165" s="36" t="n">
        <f aca="false">AE165</f>
        <v>0.0200694444444444</v>
      </c>
    </row>
    <row r="166" customFormat="false" ht="14.65" hidden="false" customHeight="false" outlineLevel="0" collapsed="false">
      <c r="A166" s="35"/>
      <c r="B166" s="35"/>
      <c r="C166" s="35"/>
      <c r="D166" s="35"/>
      <c r="E166" s="35"/>
      <c r="F166" s="36"/>
      <c r="G166" s="35"/>
      <c r="H166" s="34"/>
      <c r="I166" s="35" t="str">
        <f aca="false">ADDRESS(I164,3,1)</f>
        <v>$C$29</v>
      </c>
      <c r="J166" s="36" t="n">
        <f aca="true">INDIRECT(I166)</f>
        <v>0.0508564814814815</v>
      </c>
      <c r="K166" s="34" t="n">
        <f aca="false">MDETERM(X165:AA168)</f>
        <v>108233835.085849</v>
      </c>
      <c r="L166" s="34" t="n">
        <f aca="false">K166/K164</f>
        <v>0.0012429928550767</v>
      </c>
      <c r="M166" s="36" t="n">
        <f aca="false">J166</f>
        <v>0.0508564814814815</v>
      </c>
      <c r="N166" s="24" t="n">
        <f aca="false">$N$4</f>
        <v>1</v>
      </c>
      <c r="O166" s="24" t="n">
        <f aca="false">$O$4</f>
        <v>40</v>
      </c>
      <c r="P166" s="24" t="n">
        <f aca="false">$P$4</f>
        <v>1600</v>
      </c>
      <c r="Q166" s="24" t="n">
        <f aca="false">$Q$4</f>
        <v>64000</v>
      </c>
      <c r="R166" s="24"/>
      <c r="S166" s="43" t="n">
        <f aca="false">M166</f>
        <v>0.0508564814814815</v>
      </c>
      <c r="T166" s="24" t="n">
        <f aca="false">$O$4</f>
        <v>40</v>
      </c>
      <c r="U166" s="24" t="n">
        <f aca="false">$P$4</f>
        <v>1600</v>
      </c>
      <c r="V166" s="24" t="n">
        <f aca="false">$Q$4</f>
        <v>64000</v>
      </c>
      <c r="W166" s="35"/>
      <c r="X166" s="24" t="n">
        <f aca="false">$N$4</f>
        <v>1</v>
      </c>
      <c r="Y166" s="36" t="n">
        <f aca="false">S166</f>
        <v>0.0508564814814815</v>
      </c>
      <c r="Z166" s="24" t="n">
        <f aca="false">$P$4</f>
        <v>1600</v>
      </c>
      <c r="AA166" s="24" t="n">
        <f aca="false">$Q$4</f>
        <v>64000</v>
      </c>
      <c r="AB166" s="35"/>
      <c r="AC166" s="24" t="n">
        <f aca="false">$N$4</f>
        <v>1</v>
      </c>
      <c r="AD166" s="24" t="n">
        <f aca="false">$O$4</f>
        <v>40</v>
      </c>
      <c r="AE166" s="36" t="n">
        <f aca="false">Y166</f>
        <v>0.0508564814814815</v>
      </c>
      <c r="AF166" s="24" t="n">
        <f aca="false">$Q$4</f>
        <v>64000</v>
      </c>
      <c r="AG166" s="35"/>
      <c r="AH166" s="24" t="n">
        <f aca="false">$N$4</f>
        <v>1</v>
      </c>
      <c r="AI166" s="24" t="n">
        <f aca="false">$O$4</f>
        <v>40</v>
      </c>
      <c r="AJ166" s="24" t="n">
        <f aca="false">$P$4</f>
        <v>1600</v>
      </c>
      <c r="AK166" s="36" t="n">
        <f aca="false">AE166</f>
        <v>0.0508564814814815</v>
      </c>
    </row>
    <row r="167" customFormat="false" ht="14.65" hidden="false" customHeight="false" outlineLevel="0" collapsed="false">
      <c r="A167" s="35"/>
      <c r="B167" s="35"/>
      <c r="C167" s="35"/>
      <c r="D167" s="35"/>
      <c r="E167" s="35"/>
      <c r="F167" s="36"/>
      <c r="G167" s="35"/>
      <c r="H167" s="34"/>
      <c r="I167" s="35" t="str">
        <f aca="false">ADDRESS(I164,4,1)</f>
        <v>$D$29</v>
      </c>
      <c r="J167" s="36" t="n">
        <f aca="true">INDIRECT(I167)</f>
        <v>0.104050925925926</v>
      </c>
      <c r="K167" s="34" t="n">
        <f aca="false">MDETERM(AC165:AF168)</f>
        <v>60836.985828887</v>
      </c>
      <c r="L167" s="34" t="n">
        <f aca="false">K167/K164</f>
        <v>6.98671895435733E-007</v>
      </c>
      <c r="M167" s="36" t="n">
        <f aca="false">J167</f>
        <v>0.104050925925926</v>
      </c>
      <c r="N167" s="24" t="n">
        <f aca="false">$N$5</f>
        <v>1</v>
      </c>
      <c r="O167" s="24" t="n">
        <f aca="false">$O$5</f>
        <v>80</v>
      </c>
      <c r="P167" s="24" t="n">
        <f aca="false">$P$5</f>
        <v>6400</v>
      </c>
      <c r="Q167" s="24" t="n">
        <f aca="false">$Q$5</f>
        <v>512000</v>
      </c>
      <c r="R167" s="24"/>
      <c r="S167" s="43" t="n">
        <f aca="false">M167</f>
        <v>0.104050925925926</v>
      </c>
      <c r="T167" s="24" t="n">
        <f aca="false">$O$5</f>
        <v>80</v>
      </c>
      <c r="U167" s="24" t="n">
        <f aca="false">$P$5</f>
        <v>6400</v>
      </c>
      <c r="V167" s="24" t="n">
        <f aca="false">$Q$5</f>
        <v>512000</v>
      </c>
      <c r="W167" s="35"/>
      <c r="X167" s="24" t="n">
        <f aca="false">$N$5</f>
        <v>1</v>
      </c>
      <c r="Y167" s="36" t="n">
        <f aca="false">S167</f>
        <v>0.104050925925926</v>
      </c>
      <c r="Z167" s="24" t="n">
        <f aca="false">$P$5</f>
        <v>6400</v>
      </c>
      <c r="AA167" s="24" t="n">
        <f aca="false">$Q$5</f>
        <v>512000</v>
      </c>
      <c r="AB167" s="35"/>
      <c r="AC167" s="24" t="n">
        <f aca="false">$N$5</f>
        <v>1</v>
      </c>
      <c r="AD167" s="24" t="n">
        <f aca="false">$O$5</f>
        <v>80</v>
      </c>
      <c r="AE167" s="36" t="n">
        <f aca="false">Y167</f>
        <v>0.104050925925926</v>
      </c>
      <c r="AF167" s="24" t="n">
        <f aca="false">$Q$5</f>
        <v>512000</v>
      </c>
      <c r="AG167" s="35"/>
      <c r="AH167" s="24" t="n">
        <f aca="false">$N$5</f>
        <v>1</v>
      </c>
      <c r="AI167" s="24" t="n">
        <f aca="false">$O$5</f>
        <v>80</v>
      </c>
      <c r="AJ167" s="24" t="n">
        <f aca="false">$P$5</f>
        <v>6400</v>
      </c>
      <c r="AK167" s="36" t="n">
        <f aca="false">AE167</f>
        <v>0.104050925925926</v>
      </c>
    </row>
    <row r="168" customFormat="false" ht="14.65" hidden="false" customHeight="false" outlineLevel="0" collapsed="false">
      <c r="A168" s="35"/>
      <c r="B168" s="35"/>
      <c r="C168" s="35"/>
      <c r="D168" s="35"/>
      <c r="E168" s="35"/>
      <c r="F168" s="36"/>
      <c r="G168" s="35"/>
      <c r="H168" s="34"/>
      <c r="I168" s="35" t="str">
        <f aca="false">ADDRESS(I164,5,1)</f>
        <v>$E$29</v>
      </c>
      <c r="J168" s="36" t="n">
        <f aca="true">INDIRECT(I168)</f>
        <v>0.219212962962963</v>
      </c>
      <c r="K168" s="34" t="n">
        <f aca="false">MDETERM(AH165:AK168)</f>
        <v>23.5385111111142</v>
      </c>
      <c r="L168" s="34" t="n">
        <f aca="false">K168/K164</f>
        <v>2.70323980546853E-010</v>
      </c>
      <c r="M168" s="36" t="n">
        <f aca="false">J168</f>
        <v>0.219212962962963</v>
      </c>
      <c r="N168" s="24" t="n">
        <f aca="false">$N$6</f>
        <v>1</v>
      </c>
      <c r="O168" s="44" t="n">
        <f aca="false">$O$6</f>
        <v>160.9</v>
      </c>
      <c r="P168" s="24" t="n">
        <f aca="false">$P$6</f>
        <v>25888.81</v>
      </c>
      <c r="Q168" s="24" t="n">
        <f aca="false">$Q$6</f>
        <v>4165509.529</v>
      </c>
      <c r="R168" s="24"/>
      <c r="S168" s="43" t="n">
        <f aca="false">M168</f>
        <v>0.219212962962963</v>
      </c>
      <c r="T168" s="44" t="n">
        <f aca="false">$O$6</f>
        <v>160.9</v>
      </c>
      <c r="U168" s="24" t="n">
        <f aca="false">$P$6</f>
        <v>25888.81</v>
      </c>
      <c r="V168" s="24" t="n">
        <f aca="false">$Q$6</f>
        <v>4165509.529</v>
      </c>
      <c r="W168" s="35"/>
      <c r="X168" s="24" t="n">
        <f aca="false">$N$6</f>
        <v>1</v>
      </c>
      <c r="Y168" s="36" t="n">
        <f aca="false">S168</f>
        <v>0.219212962962963</v>
      </c>
      <c r="Z168" s="24" t="n">
        <f aca="false">$P$6</f>
        <v>25888.81</v>
      </c>
      <c r="AA168" s="24" t="n">
        <f aca="false">$Q$6</f>
        <v>4165509.529</v>
      </c>
      <c r="AB168" s="35"/>
      <c r="AC168" s="24" t="n">
        <f aca="false">$N$6</f>
        <v>1</v>
      </c>
      <c r="AD168" s="44" t="n">
        <f aca="false">$O$6</f>
        <v>160.9</v>
      </c>
      <c r="AE168" s="36" t="n">
        <f aca="false">Y168</f>
        <v>0.219212962962963</v>
      </c>
      <c r="AF168" s="24" t="n">
        <f aca="false">$Q$6</f>
        <v>4165509.529</v>
      </c>
      <c r="AG168" s="35"/>
      <c r="AH168" s="24" t="n">
        <f aca="false">$N$6</f>
        <v>1</v>
      </c>
      <c r="AI168" s="44" t="n">
        <f aca="false">$O$6</f>
        <v>160.9</v>
      </c>
      <c r="AJ168" s="24" t="n">
        <f aca="false">$P$6</f>
        <v>25888.81</v>
      </c>
      <c r="AK168" s="36" t="n">
        <f aca="false">AE168</f>
        <v>0.219212962962963</v>
      </c>
    </row>
    <row r="169" customFormat="false" ht="14.65" hidden="false" customHeight="false" outlineLevel="0" collapsed="false">
      <c r="A169" s="35"/>
      <c r="B169" s="35"/>
      <c r="C169" s="35"/>
      <c r="D169" s="35"/>
      <c r="E169" s="35"/>
      <c r="F169" s="36"/>
      <c r="G169" s="35"/>
      <c r="H169" s="34"/>
      <c r="I169" s="35"/>
      <c r="J169" s="36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</row>
    <row r="170" customFormat="false" ht="14.65" hidden="false" customHeight="false" outlineLevel="0" collapsed="false">
      <c r="A170" s="35"/>
      <c r="B170" s="35"/>
      <c r="C170" s="35"/>
      <c r="D170" s="35"/>
      <c r="E170" s="35"/>
      <c r="F170" s="36"/>
      <c r="G170" s="35"/>
      <c r="H170" s="34"/>
      <c r="I170" s="34" t="n">
        <f aca="false">I164+1</f>
        <v>30</v>
      </c>
      <c r="J170" s="41" t="n">
        <f aca="false">L171+$F$1*L172+L173*$F$1*$F$1+L174*$F$1*$F$1*$F$1</f>
        <v>0.105041956079344</v>
      </c>
      <c r="K170" s="34" t="n">
        <f aca="false">MDETERM(N171:Q174)</f>
        <v>87075186831.3602</v>
      </c>
      <c r="L170" s="35"/>
      <c r="M170" s="35"/>
      <c r="N170" s="24" t="s">
        <v>6</v>
      </c>
      <c r="O170" s="24" t="s">
        <v>7</v>
      </c>
      <c r="P170" s="24" t="s">
        <v>8</v>
      </c>
      <c r="Q170" s="24" t="s">
        <v>9</v>
      </c>
      <c r="R170" s="24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</row>
    <row r="171" customFormat="false" ht="14.65" hidden="false" customHeight="false" outlineLevel="0" collapsed="false">
      <c r="A171" s="35"/>
      <c r="B171" s="35"/>
      <c r="C171" s="35"/>
      <c r="D171" s="35"/>
      <c r="E171" s="35"/>
      <c r="F171" s="36"/>
      <c r="G171" s="35"/>
      <c r="H171" s="34"/>
      <c r="I171" s="35" t="str">
        <f aca="false">ADDRESS(I170,2,1)</f>
        <v>$B$30</v>
      </c>
      <c r="J171" s="36" t="n">
        <f aca="true">INDIRECT(I171)</f>
        <v>0.0201273148148148</v>
      </c>
      <c r="K171" s="34" t="n">
        <f aca="false">MDETERM(S171:V174)</f>
        <v>603710.588446119</v>
      </c>
      <c r="L171" s="34" t="n">
        <f aca="false">K171/K170</f>
        <v>6.93321037157617E-006</v>
      </c>
      <c r="M171" s="36" t="n">
        <f aca="false">J171</f>
        <v>0.0201273148148148</v>
      </c>
      <c r="N171" s="24" t="n">
        <f aca="false">$N$3</f>
        <v>1</v>
      </c>
      <c r="O171" s="24" t="n">
        <f aca="false">$O$3</f>
        <v>16</v>
      </c>
      <c r="P171" s="24" t="n">
        <f aca="false">$P$3</f>
        <v>256</v>
      </c>
      <c r="Q171" s="24" t="n">
        <f aca="false">$Q$3</f>
        <v>4096</v>
      </c>
      <c r="R171" s="24"/>
      <c r="S171" s="43" t="n">
        <f aca="false">M171</f>
        <v>0.0201273148148148</v>
      </c>
      <c r="T171" s="24" t="n">
        <f aca="false">$O$3</f>
        <v>16</v>
      </c>
      <c r="U171" s="24" t="n">
        <f aca="false">$P$3</f>
        <v>256</v>
      </c>
      <c r="V171" s="24" t="n">
        <f aca="false">$Q$3</f>
        <v>4096</v>
      </c>
      <c r="W171" s="35"/>
      <c r="X171" s="24" t="n">
        <f aca="false">$N$3</f>
        <v>1</v>
      </c>
      <c r="Y171" s="36" t="n">
        <f aca="false">S171</f>
        <v>0.0201273148148148</v>
      </c>
      <c r="Z171" s="24" t="n">
        <f aca="false">$P$3</f>
        <v>256</v>
      </c>
      <c r="AA171" s="24" t="n">
        <f aca="false">$Q$3</f>
        <v>4096</v>
      </c>
      <c r="AB171" s="35"/>
      <c r="AC171" s="24" t="n">
        <f aca="false">$N$3</f>
        <v>1</v>
      </c>
      <c r="AD171" s="24" t="n">
        <f aca="false">$O$3</f>
        <v>16</v>
      </c>
      <c r="AE171" s="36" t="n">
        <f aca="false">Y171</f>
        <v>0.0201273148148148</v>
      </c>
      <c r="AF171" s="24" t="n">
        <f aca="false">$Q$3</f>
        <v>4096</v>
      </c>
      <c r="AG171" s="35"/>
      <c r="AH171" s="24" t="n">
        <f aca="false">$N$3</f>
        <v>1</v>
      </c>
      <c r="AI171" s="24" t="n">
        <f aca="false">$O$3</f>
        <v>16</v>
      </c>
      <c r="AJ171" s="24" t="n">
        <f aca="false">$P$3</f>
        <v>256</v>
      </c>
      <c r="AK171" s="36" t="n">
        <f aca="false">AE171</f>
        <v>0.0201273148148148</v>
      </c>
    </row>
    <row r="172" customFormat="false" ht="14.65" hidden="false" customHeight="false" outlineLevel="0" collapsed="false">
      <c r="A172" s="35"/>
      <c r="B172" s="35"/>
      <c r="C172" s="35"/>
      <c r="D172" s="35"/>
      <c r="E172" s="35"/>
      <c r="F172" s="36"/>
      <c r="G172" s="35"/>
      <c r="H172" s="34"/>
      <c r="I172" s="35" t="str">
        <f aca="false">ADDRESS(I170,3,1)</f>
        <v>$C$30</v>
      </c>
      <c r="J172" s="36" t="n">
        <f aca="true">INDIRECT(I172)</f>
        <v>0.0510069444444444</v>
      </c>
      <c r="K172" s="34" t="n">
        <f aca="false">MDETERM(X171:AA174)</f>
        <v>108498064.992675</v>
      </c>
      <c r="L172" s="34" t="n">
        <f aca="false">K172/K170</f>
        <v>0.00124602735797519</v>
      </c>
      <c r="M172" s="36" t="n">
        <f aca="false">J172</f>
        <v>0.0510069444444444</v>
      </c>
      <c r="N172" s="24" t="n">
        <f aca="false">$N$4</f>
        <v>1</v>
      </c>
      <c r="O172" s="24" t="n">
        <f aca="false">$O$4</f>
        <v>40</v>
      </c>
      <c r="P172" s="24" t="n">
        <f aca="false">$P$4</f>
        <v>1600</v>
      </c>
      <c r="Q172" s="24" t="n">
        <f aca="false">$Q$4</f>
        <v>64000</v>
      </c>
      <c r="R172" s="24"/>
      <c r="S172" s="43" t="n">
        <f aca="false">M172</f>
        <v>0.0510069444444444</v>
      </c>
      <c r="T172" s="24" t="n">
        <f aca="false">$O$4</f>
        <v>40</v>
      </c>
      <c r="U172" s="24" t="n">
        <f aca="false">$P$4</f>
        <v>1600</v>
      </c>
      <c r="V172" s="24" t="n">
        <f aca="false">$Q$4</f>
        <v>64000</v>
      </c>
      <c r="W172" s="35"/>
      <c r="X172" s="24" t="n">
        <f aca="false">$N$4</f>
        <v>1</v>
      </c>
      <c r="Y172" s="36" t="n">
        <f aca="false">S172</f>
        <v>0.0510069444444444</v>
      </c>
      <c r="Z172" s="24" t="n">
        <f aca="false">$P$4</f>
        <v>1600</v>
      </c>
      <c r="AA172" s="24" t="n">
        <f aca="false">$Q$4</f>
        <v>64000</v>
      </c>
      <c r="AB172" s="35"/>
      <c r="AC172" s="24" t="n">
        <f aca="false">$N$4</f>
        <v>1</v>
      </c>
      <c r="AD172" s="24" t="n">
        <f aca="false">$O$4</f>
        <v>40</v>
      </c>
      <c r="AE172" s="36" t="n">
        <f aca="false">Y172</f>
        <v>0.0510069444444444</v>
      </c>
      <c r="AF172" s="24" t="n">
        <f aca="false">$Q$4</f>
        <v>64000</v>
      </c>
      <c r="AG172" s="35"/>
      <c r="AH172" s="24" t="n">
        <f aca="false">$N$4</f>
        <v>1</v>
      </c>
      <c r="AI172" s="24" t="n">
        <f aca="false">$O$4</f>
        <v>40</v>
      </c>
      <c r="AJ172" s="24" t="n">
        <f aca="false">$P$4</f>
        <v>1600</v>
      </c>
      <c r="AK172" s="36" t="n">
        <f aca="false">AE172</f>
        <v>0.0510069444444444</v>
      </c>
    </row>
    <row r="173" customFormat="false" ht="14.65" hidden="false" customHeight="false" outlineLevel="0" collapsed="false">
      <c r="A173" s="35"/>
      <c r="B173" s="35"/>
      <c r="C173" s="35"/>
      <c r="D173" s="35"/>
      <c r="E173" s="35"/>
      <c r="F173" s="36"/>
      <c r="G173" s="35"/>
      <c r="H173" s="34"/>
      <c r="I173" s="35" t="str">
        <f aca="false">ADDRESS(I170,4,1)</f>
        <v>$D$30</v>
      </c>
      <c r="J173" s="36" t="n">
        <f aca="true">INDIRECT(I173)</f>
        <v>0.104386574074074</v>
      </c>
      <c r="K173" s="34" t="n">
        <f aca="false">MDETERM(AC171:AF174)</f>
        <v>62229.9570355563</v>
      </c>
      <c r="L173" s="34" t="n">
        <f aca="false">K173/K170</f>
        <v>7.14669233567974E-007</v>
      </c>
      <c r="M173" s="36" t="n">
        <f aca="false">J173</f>
        <v>0.104386574074074</v>
      </c>
      <c r="N173" s="24" t="n">
        <f aca="false">$N$5</f>
        <v>1</v>
      </c>
      <c r="O173" s="24" t="n">
        <f aca="false">$O$5</f>
        <v>80</v>
      </c>
      <c r="P173" s="24" t="n">
        <f aca="false">$P$5</f>
        <v>6400</v>
      </c>
      <c r="Q173" s="24" t="n">
        <f aca="false">$Q$5</f>
        <v>512000</v>
      </c>
      <c r="R173" s="24"/>
      <c r="S173" s="43" t="n">
        <f aca="false">M173</f>
        <v>0.104386574074074</v>
      </c>
      <c r="T173" s="24" t="n">
        <f aca="false">$O$5</f>
        <v>80</v>
      </c>
      <c r="U173" s="24" t="n">
        <f aca="false">$P$5</f>
        <v>6400</v>
      </c>
      <c r="V173" s="24" t="n">
        <f aca="false">$Q$5</f>
        <v>512000</v>
      </c>
      <c r="W173" s="35"/>
      <c r="X173" s="24" t="n">
        <f aca="false">$N$5</f>
        <v>1</v>
      </c>
      <c r="Y173" s="36" t="n">
        <f aca="false">S173</f>
        <v>0.104386574074074</v>
      </c>
      <c r="Z173" s="24" t="n">
        <f aca="false">$P$5</f>
        <v>6400</v>
      </c>
      <c r="AA173" s="24" t="n">
        <f aca="false">$Q$5</f>
        <v>512000</v>
      </c>
      <c r="AB173" s="35"/>
      <c r="AC173" s="24" t="n">
        <f aca="false">$N$5</f>
        <v>1</v>
      </c>
      <c r="AD173" s="24" t="n">
        <f aca="false">$O$5</f>
        <v>80</v>
      </c>
      <c r="AE173" s="36" t="n">
        <f aca="false">Y173</f>
        <v>0.104386574074074</v>
      </c>
      <c r="AF173" s="24" t="n">
        <f aca="false">$Q$5</f>
        <v>512000</v>
      </c>
      <c r="AG173" s="35"/>
      <c r="AH173" s="24" t="n">
        <f aca="false">$N$5</f>
        <v>1</v>
      </c>
      <c r="AI173" s="24" t="n">
        <f aca="false">$O$5</f>
        <v>80</v>
      </c>
      <c r="AJ173" s="24" t="n">
        <f aca="false">$P$5</f>
        <v>6400</v>
      </c>
      <c r="AK173" s="36" t="n">
        <f aca="false">AE173</f>
        <v>0.104386574074074</v>
      </c>
    </row>
    <row r="174" customFormat="false" ht="14.65" hidden="false" customHeight="false" outlineLevel="0" collapsed="false">
      <c r="A174" s="35"/>
      <c r="B174" s="35"/>
      <c r="C174" s="35"/>
      <c r="D174" s="35"/>
      <c r="E174" s="35"/>
      <c r="F174" s="36"/>
      <c r="G174" s="35"/>
      <c r="H174" s="34"/>
      <c r="I174" s="35" t="str">
        <f aca="false">ADDRESS(I170,5,1)</f>
        <v>$E$30</v>
      </c>
      <c r="J174" s="36" t="n">
        <f aca="true">INDIRECT(I174)</f>
        <v>0.22</v>
      </c>
      <c r="K174" s="34" t="n">
        <f aca="false">MDETERM(AH171:AK174)</f>
        <v>21.015244444445</v>
      </c>
      <c r="L174" s="34" t="n">
        <f aca="false">K174/K170</f>
        <v>2.41345958695966E-010</v>
      </c>
      <c r="M174" s="36" t="n">
        <f aca="false">J174</f>
        <v>0.22</v>
      </c>
      <c r="N174" s="24" t="n">
        <f aca="false">$N$6</f>
        <v>1</v>
      </c>
      <c r="O174" s="44" t="n">
        <f aca="false">$O$6</f>
        <v>160.9</v>
      </c>
      <c r="P174" s="24" t="n">
        <f aca="false">$P$6</f>
        <v>25888.81</v>
      </c>
      <c r="Q174" s="24" t="n">
        <f aca="false">$Q$6</f>
        <v>4165509.529</v>
      </c>
      <c r="R174" s="24"/>
      <c r="S174" s="43" t="n">
        <f aca="false">M174</f>
        <v>0.22</v>
      </c>
      <c r="T174" s="44" t="n">
        <f aca="false">$O$6</f>
        <v>160.9</v>
      </c>
      <c r="U174" s="24" t="n">
        <f aca="false">$P$6</f>
        <v>25888.81</v>
      </c>
      <c r="V174" s="24" t="n">
        <f aca="false">$Q$6</f>
        <v>4165509.529</v>
      </c>
      <c r="W174" s="35"/>
      <c r="X174" s="24" t="n">
        <f aca="false">$N$6</f>
        <v>1</v>
      </c>
      <c r="Y174" s="36" t="n">
        <f aca="false">S174</f>
        <v>0.22</v>
      </c>
      <c r="Z174" s="24" t="n">
        <f aca="false">$P$6</f>
        <v>25888.81</v>
      </c>
      <c r="AA174" s="24" t="n">
        <f aca="false">$Q$6</f>
        <v>4165509.529</v>
      </c>
      <c r="AB174" s="35"/>
      <c r="AC174" s="24" t="n">
        <f aca="false">$N$6</f>
        <v>1</v>
      </c>
      <c r="AD174" s="44" t="n">
        <f aca="false">$O$6</f>
        <v>160.9</v>
      </c>
      <c r="AE174" s="36" t="n">
        <f aca="false">Y174</f>
        <v>0.22</v>
      </c>
      <c r="AF174" s="24" t="n">
        <f aca="false">$Q$6</f>
        <v>4165509.529</v>
      </c>
      <c r="AG174" s="35"/>
      <c r="AH174" s="24" t="n">
        <f aca="false">$N$6</f>
        <v>1</v>
      </c>
      <c r="AI174" s="44" t="n">
        <f aca="false">$O$6</f>
        <v>160.9</v>
      </c>
      <c r="AJ174" s="24" t="n">
        <f aca="false">$P$6</f>
        <v>25888.81</v>
      </c>
      <c r="AK174" s="36" t="n">
        <f aca="false">AE174</f>
        <v>0.22</v>
      </c>
    </row>
    <row r="175" customFormat="false" ht="14.65" hidden="false" customHeight="false" outlineLevel="0" collapsed="false">
      <c r="A175" s="35"/>
      <c r="B175" s="35"/>
      <c r="C175" s="35"/>
      <c r="D175" s="35"/>
      <c r="E175" s="35"/>
      <c r="F175" s="36"/>
      <c r="G175" s="35"/>
      <c r="H175" s="34"/>
      <c r="I175" s="35"/>
      <c r="J175" s="36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</row>
    <row r="176" customFormat="false" ht="14.65" hidden="false" customHeight="false" outlineLevel="0" collapsed="false">
      <c r="A176" s="35"/>
      <c r="B176" s="35"/>
      <c r="C176" s="35"/>
      <c r="D176" s="35"/>
      <c r="E176" s="35"/>
      <c r="F176" s="36"/>
      <c r="G176" s="35"/>
      <c r="H176" s="34"/>
      <c r="I176" s="34" t="n">
        <f aca="false">I170+1</f>
        <v>31</v>
      </c>
      <c r="J176" s="41" t="n">
        <f aca="false">L177+$F$1*L178+L179*$F$1*$F$1+L180*$F$1*$F$1*$F$1</f>
        <v>0.105415060658119</v>
      </c>
      <c r="K176" s="34" t="n">
        <f aca="false">MDETERM(N177:Q180)</f>
        <v>87075186831.3602</v>
      </c>
      <c r="L176" s="35"/>
      <c r="M176" s="35"/>
      <c r="N176" s="24" t="s">
        <v>6</v>
      </c>
      <c r="O176" s="24" t="s">
        <v>7</v>
      </c>
      <c r="P176" s="24" t="s">
        <v>8</v>
      </c>
      <c r="Q176" s="24" t="s">
        <v>9</v>
      </c>
      <c r="R176" s="24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</row>
    <row r="177" customFormat="false" ht="14.65" hidden="false" customHeight="false" outlineLevel="0" collapsed="false">
      <c r="A177" s="35"/>
      <c r="B177" s="35"/>
      <c r="C177" s="35"/>
      <c r="D177" s="35"/>
      <c r="E177" s="35"/>
      <c r="F177" s="36"/>
      <c r="G177" s="35"/>
      <c r="H177" s="34"/>
      <c r="I177" s="35" t="str">
        <f aca="false">ADDRESS(I176,2,1)</f>
        <v>$B$31</v>
      </c>
      <c r="J177" s="36" t="n">
        <f aca="true">INDIRECT(I177)</f>
        <v>0.0201851851851852</v>
      </c>
      <c r="K177" s="34" t="n">
        <f aca="false">MDETERM(S177:V180)</f>
        <v>456137.082826097</v>
      </c>
      <c r="L177" s="34" t="n">
        <f aca="false">K177/K176</f>
        <v>5.23842783948893E-006</v>
      </c>
      <c r="M177" s="36" t="n">
        <f aca="false">J177</f>
        <v>0.0201851851851852</v>
      </c>
      <c r="N177" s="24" t="n">
        <f aca="false">$N$3</f>
        <v>1</v>
      </c>
      <c r="O177" s="24" t="n">
        <f aca="false">$O$3</f>
        <v>16</v>
      </c>
      <c r="P177" s="24" t="n">
        <f aca="false">$P$3</f>
        <v>256</v>
      </c>
      <c r="Q177" s="24" t="n">
        <f aca="false">$Q$3</f>
        <v>4096</v>
      </c>
      <c r="R177" s="24"/>
      <c r="S177" s="43" t="n">
        <f aca="false">M177</f>
        <v>0.0201851851851852</v>
      </c>
      <c r="T177" s="24" t="n">
        <f aca="false">$O$3</f>
        <v>16</v>
      </c>
      <c r="U177" s="24" t="n">
        <f aca="false">$P$3</f>
        <v>256</v>
      </c>
      <c r="V177" s="24" t="n">
        <f aca="false">$Q$3</f>
        <v>4096</v>
      </c>
      <c r="W177" s="35"/>
      <c r="X177" s="24" t="n">
        <f aca="false">$N$3</f>
        <v>1</v>
      </c>
      <c r="Y177" s="36" t="n">
        <f aca="false">S177</f>
        <v>0.0201851851851852</v>
      </c>
      <c r="Z177" s="24" t="n">
        <f aca="false">$P$3</f>
        <v>256</v>
      </c>
      <c r="AA177" s="24" t="n">
        <f aca="false">$Q$3</f>
        <v>4096</v>
      </c>
      <c r="AB177" s="35"/>
      <c r="AC177" s="24" t="n">
        <f aca="false">$N$3</f>
        <v>1</v>
      </c>
      <c r="AD177" s="24" t="n">
        <f aca="false">$O$3</f>
        <v>16</v>
      </c>
      <c r="AE177" s="36" t="n">
        <f aca="false">Y177</f>
        <v>0.0201851851851852</v>
      </c>
      <c r="AF177" s="24" t="n">
        <f aca="false">$Q$3</f>
        <v>4096</v>
      </c>
      <c r="AG177" s="35"/>
      <c r="AH177" s="24" t="n">
        <f aca="false">$N$3</f>
        <v>1</v>
      </c>
      <c r="AI177" s="24" t="n">
        <f aca="false">$O$3</f>
        <v>16</v>
      </c>
      <c r="AJ177" s="24" t="n">
        <f aca="false">$P$3</f>
        <v>256</v>
      </c>
      <c r="AK177" s="36" t="n">
        <f aca="false">AE177</f>
        <v>0.0201851851851852</v>
      </c>
    </row>
    <row r="178" customFormat="false" ht="14.65" hidden="false" customHeight="false" outlineLevel="0" collapsed="false">
      <c r="A178" s="35"/>
      <c r="B178" s="35"/>
      <c r="C178" s="35"/>
      <c r="D178" s="35"/>
      <c r="E178" s="35"/>
      <c r="F178" s="36"/>
      <c r="G178" s="35"/>
      <c r="H178" s="34"/>
      <c r="I178" s="35" t="str">
        <f aca="false">ADDRESS(I176,3,1)</f>
        <v>$C$31</v>
      </c>
      <c r="J178" s="36" t="n">
        <f aca="true">INDIRECT(I178)</f>
        <v>0.0511689814814815</v>
      </c>
      <c r="K178" s="34" t="n">
        <f aca="false">MDETERM(X177:AA180)</f>
        <v>108799419.637858</v>
      </c>
      <c r="L178" s="34" t="n">
        <f aca="false">K178/K176</f>
        <v>0.00124948821354321</v>
      </c>
      <c r="M178" s="36" t="n">
        <f aca="false">J178</f>
        <v>0.0511689814814815</v>
      </c>
      <c r="N178" s="24" t="n">
        <f aca="false">$N$4</f>
        <v>1</v>
      </c>
      <c r="O178" s="24" t="n">
        <f aca="false">$O$4</f>
        <v>40</v>
      </c>
      <c r="P178" s="24" t="n">
        <f aca="false">$P$4</f>
        <v>1600</v>
      </c>
      <c r="Q178" s="24" t="n">
        <f aca="false">$Q$4</f>
        <v>64000</v>
      </c>
      <c r="R178" s="24"/>
      <c r="S178" s="43" t="n">
        <f aca="false">M178</f>
        <v>0.0511689814814815</v>
      </c>
      <c r="T178" s="24" t="n">
        <f aca="false">$O$4</f>
        <v>40</v>
      </c>
      <c r="U178" s="24" t="n">
        <f aca="false">$P$4</f>
        <v>1600</v>
      </c>
      <c r="V178" s="24" t="n">
        <f aca="false">$Q$4</f>
        <v>64000</v>
      </c>
      <c r="W178" s="35"/>
      <c r="X178" s="24" t="n">
        <f aca="false">$N$4</f>
        <v>1</v>
      </c>
      <c r="Y178" s="36" t="n">
        <f aca="false">S178</f>
        <v>0.0511689814814815</v>
      </c>
      <c r="Z178" s="24" t="n">
        <f aca="false">$P$4</f>
        <v>1600</v>
      </c>
      <c r="AA178" s="24" t="n">
        <f aca="false">$Q$4</f>
        <v>64000</v>
      </c>
      <c r="AB178" s="35"/>
      <c r="AC178" s="24" t="n">
        <f aca="false">$N$4</f>
        <v>1</v>
      </c>
      <c r="AD178" s="24" t="n">
        <f aca="false">$O$4</f>
        <v>40</v>
      </c>
      <c r="AE178" s="36" t="n">
        <f aca="false">Y178</f>
        <v>0.0511689814814815</v>
      </c>
      <c r="AF178" s="24" t="n">
        <f aca="false">$Q$4</f>
        <v>64000</v>
      </c>
      <c r="AG178" s="35"/>
      <c r="AH178" s="24" t="n">
        <f aca="false">$N$4</f>
        <v>1</v>
      </c>
      <c r="AI178" s="24" t="n">
        <f aca="false">$O$4</f>
        <v>40</v>
      </c>
      <c r="AJ178" s="24" t="n">
        <f aca="false">$P$4</f>
        <v>1600</v>
      </c>
      <c r="AK178" s="36" t="n">
        <f aca="false">AE178</f>
        <v>0.0511689814814815</v>
      </c>
    </row>
    <row r="179" customFormat="false" ht="14.65" hidden="false" customHeight="false" outlineLevel="0" collapsed="false">
      <c r="A179" s="35"/>
      <c r="B179" s="35"/>
      <c r="C179" s="35"/>
      <c r="D179" s="35"/>
      <c r="E179" s="35"/>
      <c r="F179" s="36"/>
      <c r="G179" s="35"/>
      <c r="H179" s="34"/>
      <c r="I179" s="35" t="str">
        <f aca="false">ADDRESS(I176,4,1)</f>
        <v>$D$31</v>
      </c>
      <c r="J179" s="36" t="n">
        <f aca="true">INDIRECT(I179)</f>
        <v>0.104756944444444</v>
      </c>
      <c r="K179" s="34" t="n">
        <f aca="false">MDETERM(AC177:AF180)</f>
        <v>63688.2496430127</v>
      </c>
      <c r="L179" s="34" t="n">
        <f aca="false">K179/K176</f>
        <v>7.31416744087598E-007</v>
      </c>
      <c r="M179" s="36" t="n">
        <f aca="false">J179</f>
        <v>0.104756944444444</v>
      </c>
      <c r="N179" s="24" t="n">
        <f aca="false">$N$5</f>
        <v>1</v>
      </c>
      <c r="O179" s="24" t="n">
        <f aca="false">$O$5</f>
        <v>80</v>
      </c>
      <c r="P179" s="24" t="n">
        <f aca="false">$P$5</f>
        <v>6400</v>
      </c>
      <c r="Q179" s="24" t="n">
        <f aca="false">$Q$5</f>
        <v>512000</v>
      </c>
      <c r="R179" s="24"/>
      <c r="S179" s="43" t="n">
        <f aca="false">M179</f>
        <v>0.104756944444444</v>
      </c>
      <c r="T179" s="24" t="n">
        <f aca="false">$O$5</f>
        <v>80</v>
      </c>
      <c r="U179" s="24" t="n">
        <f aca="false">$P$5</f>
        <v>6400</v>
      </c>
      <c r="V179" s="24" t="n">
        <f aca="false">$Q$5</f>
        <v>512000</v>
      </c>
      <c r="W179" s="35"/>
      <c r="X179" s="24" t="n">
        <f aca="false">$N$5</f>
        <v>1</v>
      </c>
      <c r="Y179" s="36" t="n">
        <f aca="false">S179</f>
        <v>0.104756944444444</v>
      </c>
      <c r="Z179" s="24" t="n">
        <f aca="false">$P$5</f>
        <v>6400</v>
      </c>
      <c r="AA179" s="24" t="n">
        <f aca="false">$Q$5</f>
        <v>512000</v>
      </c>
      <c r="AB179" s="35"/>
      <c r="AC179" s="24" t="n">
        <f aca="false">$N$5</f>
        <v>1</v>
      </c>
      <c r="AD179" s="24" t="n">
        <f aca="false">$O$5</f>
        <v>80</v>
      </c>
      <c r="AE179" s="36" t="n">
        <f aca="false">Y179</f>
        <v>0.104756944444444</v>
      </c>
      <c r="AF179" s="24" t="n">
        <f aca="false">$Q$5</f>
        <v>512000</v>
      </c>
      <c r="AG179" s="35"/>
      <c r="AH179" s="24" t="n">
        <f aca="false">$N$5</f>
        <v>1</v>
      </c>
      <c r="AI179" s="24" t="n">
        <f aca="false">$O$5</f>
        <v>80</v>
      </c>
      <c r="AJ179" s="24" t="n">
        <f aca="false">$P$5</f>
        <v>6400</v>
      </c>
      <c r="AK179" s="36" t="n">
        <f aca="false">AE179</f>
        <v>0.104756944444444</v>
      </c>
    </row>
    <row r="180" customFormat="false" ht="14.65" hidden="false" customHeight="false" outlineLevel="0" collapsed="false">
      <c r="A180" s="35"/>
      <c r="B180" s="35"/>
      <c r="C180" s="35"/>
      <c r="D180" s="35"/>
      <c r="E180" s="35"/>
      <c r="F180" s="36"/>
      <c r="G180" s="35"/>
      <c r="H180" s="34"/>
      <c r="I180" s="35" t="str">
        <f aca="false">ADDRESS(I176,5,1)</f>
        <v>$E$31</v>
      </c>
      <c r="J180" s="36" t="n">
        <f aca="true">INDIRECT(I180)</f>
        <v>0.220891203703704</v>
      </c>
      <c r="K180" s="34" t="n">
        <f aca="false">MDETERM(AH177:AK180)</f>
        <v>18.9765694446487</v>
      </c>
      <c r="L180" s="34" t="n">
        <f aca="false">K180/K176</f>
        <v>2.17933146458829E-010</v>
      </c>
      <c r="M180" s="36" t="n">
        <f aca="false">J180</f>
        <v>0.220891203703704</v>
      </c>
      <c r="N180" s="24" t="n">
        <f aca="false">$N$6</f>
        <v>1</v>
      </c>
      <c r="O180" s="44" t="n">
        <f aca="false">$O$6</f>
        <v>160.9</v>
      </c>
      <c r="P180" s="24" t="n">
        <f aca="false">$P$6</f>
        <v>25888.81</v>
      </c>
      <c r="Q180" s="24" t="n">
        <f aca="false">$Q$6</f>
        <v>4165509.529</v>
      </c>
      <c r="R180" s="24"/>
      <c r="S180" s="43" t="n">
        <f aca="false">M180</f>
        <v>0.220891203703704</v>
      </c>
      <c r="T180" s="44" t="n">
        <f aca="false">$O$6</f>
        <v>160.9</v>
      </c>
      <c r="U180" s="24" t="n">
        <f aca="false">$P$6</f>
        <v>25888.81</v>
      </c>
      <c r="V180" s="24" t="n">
        <f aca="false">$Q$6</f>
        <v>4165509.529</v>
      </c>
      <c r="W180" s="35"/>
      <c r="X180" s="24" t="n">
        <f aca="false">$N$6</f>
        <v>1</v>
      </c>
      <c r="Y180" s="36" t="n">
        <f aca="false">S180</f>
        <v>0.220891203703704</v>
      </c>
      <c r="Z180" s="24" t="n">
        <f aca="false">$P$6</f>
        <v>25888.81</v>
      </c>
      <c r="AA180" s="24" t="n">
        <f aca="false">$Q$6</f>
        <v>4165509.529</v>
      </c>
      <c r="AB180" s="35"/>
      <c r="AC180" s="24" t="n">
        <f aca="false">$N$6</f>
        <v>1</v>
      </c>
      <c r="AD180" s="44" t="n">
        <f aca="false">$O$6</f>
        <v>160.9</v>
      </c>
      <c r="AE180" s="36" t="n">
        <f aca="false">Y180</f>
        <v>0.220891203703704</v>
      </c>
      <c r="AF180" s="24" t="n">
        <f aca="false">$Q$6</f>
        <v>4165509.529</v>
      </c>
      <c r="AG180" s="35"/>
      <c r="AH180" s="24" t="n">
        <f aca="false">$N$6</f>
        <v>1</v>
      </c>
      <c r="AI180" s="44" t="n">
        <f aca="false">$O$6</f>
        <v>160.9</v>
      </c>
      <c r="AJ180" s="24" t="n">
        <f aca="false">$P$6</f>
        <v>25888.81</v>
      </c>
      <c r="AK180" s="36" t="n">
        <f aca="false">AE180</f>
        <v>0.220891203703704</v>
      </c>
    </row>
    <row r="181" customFormat="false" ht="14.65" hidden="false" customHeight="false" outlineLevel="0" collapsed="false">
      <c r="A181" s="35"/>
      <c r="B181" s="35"/>
      <c r="C181" s="35"/>
      <c r="D181" s="35"/>
      <c r="E181" s="35"/>
      <c r="F181" s="36"/>
      <c r="G181" s="35"/>
      <c r="H181" s="34"/>
      <c r="I181" s="35"/>
      <c r="J181" s="36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</row>
    <row r="182" customFormat="false" ht="14.65" hidden="false" customHeight="false" outlineLevel="0" collapsed="false">
      <c r="A182" s="35"/>
      <c r="B182" s="35"/>
      <c r="C182" s="35"/>
      <c r="D182" s="35"/>
      <c r="E182" s="35"/>
      <c r="F182" s="36"/>
      <c r="G182" s="35"/>
      <c r="H182" s="34"/>
      <c r="I182" s="34" t="n">
        <f aca="false">I176+1</f>
        <v>32</v>
      </c>
      <c r="J182" s="41" t="n">
        <f aca="false">L183+$F$1*L184+L185*$F$1*$F$1+L186*$F$1*$F$1*$F$1</f>
        <v>0.105834608615182</v>
      </c>
      <c r="K182" s="34" t="n">
        <f aca="false">MDETERM(N183:Q186)</f>
        <v>87075186831.3602</v>
      </c>
      <c r="L182" s="35"/>
      <c r="M182" s="35"/>
      <c r="N182" s="24" t="s">
        <v>6</v>
      </c>
      <c r="O182" s="24" t="s">
        <v>7</v>
      </c>
      <c r="P182" s="24" t="s">
        <v>8</v>
      </c>
      <c r="Q182" s="24" t="s">
        <v>9</v>
      </c>
      <c r="R182" s="24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</row>
    <row r="183" customFormat="false" ht="14.65" hidden="false" customHeight="false" outlineLevel="0" collapsed="false">
      <c r="A183" s="35"/>
      <c r="B183" s="35"/>
      <c r="C183" s="35"/>
      <c r="D183" s="35"/>
      <c r="E183" s="35"/>
      <c r="F183" s="36"/>
      <c r="G183" s="35"/>
      <c r="H183" s="34"/>
      <c r="I183" s="35" t="str">
        <f aca="false">ADDRESS(I182,2,1)</f>
        <v>$B$32</v>
      </c>
      <c r="J183" s="36" t="n">
        <f aca="true">INDIRECT(I183)</f>
        <v>0.0202662037037037</v>
      </c>
      <c r="K183" s="34" t="n">
        <f aca="false">MDETERM(S183:V186)</f>
        <v>1246794.42560228</v>
      </c>
      <c r="L183" s="34" t="n">
        <f aca="false">K183/K182</f>
        <v>1.43185960429458E-005</v>
      </c>
      <c r="M183" s="36" t="n">
        <f aca="false">J183</f>
        <v>0.0202662037037037</v>
      </c>
      <c r="N183" s="24" t="n">
        <f aca="false">$N$3</f>
        <v>1</v>
      </c>
      <c r="O183" s="24" t="n">
        <f aca="false">$O$3</f>
        <v>16</v>
      </c>
      <c r="P183" s="24" t="n">
        <f aca="false">$P$3</f>
        <v>256</v>
      </c>
      <c r="Q183" s="24" t="n">
        <f aca="false">$Q$3</f>
        <v>4096</v>
      </c>
      <c r="R183" s="24"/>
      <c r="S183" s="43" t="n">
        <f aca="false">M183</f>
        <v>0.0202662037037037</v>
      </c>
      <c r="T183" s="24" t="n">
        <f aca="false">$O$3</f>
        <v>16</v>
      </c>
      <c r="U183" s="24" t="n">
        <f aca="false">$P$3</f>
        <v>256</v>
      </c>
      <c r="V183" s="24" t="n">
        <f aca="false">$Q$3</f>
        <v>4096</v>
      </c>
      <c r="W183" s="35"/>
      <c r="X183" s="24" t="n">
        <f aca="false">$N$3</f>
        <v>1</v>
      </c>
      <c r="Y183" s="36" t="n">
        <f aca="false">S183</f>
        <v>0.0202662037037037</v>
      </c>
      <c r="Z183" s="24" t="n">
        <f aca="false">$P$3</f>
        <v>256</v>
      </c>
      <c r="AA183" s="24" t="n">
        <f aca="false">$Q$3</f>
        <v>4096</v>
      </c>
      <c r="AB183" s="35"/>
      <c r="AC183" s="24" t="n">
        <f aca="false">$N$3</f>
        <v>1</v>
      </c>
      <c r="AD183" s="24" t="n">
        <f aca="false">$O$3</f>
        <v>16</v>
      </c>
      <c r="AE183" s="36" t="n">
        <f aca="false">Y183</f>
        <v>0.0202662037037037</v>
      </c>
      <c r="AF183" s="24" t="n">
        <f aca="false">$Q$3</f>
        <v>4096</v>
      </c>
      <c r="AG183" s="35"/>
      <c r="AH183" s="24" t="n">
        <f aca="false">$N$3</f>
        <v>1</v>
      </c>
      <c r="AI183" s="24" t="n">
        <f aca="false">$O$3</f>
        <v>16</v>
      </c>
      <c r="AJ183" s="24" t="n">
        <f aca="false">$P$3</f>
        <v>256</v>
      </c>
      <c r="AK183" s="36" t="n">
        <f aca="false">AE183</f>
        <v>0.0202662037037037</v>
      </c>
    </row>
    <row r="184" customFormat="false" ht="14.65" hidden="false" customHeight="false" outlineLevel="0" collapsed="false">
      <c r="A184" s="35"/>
      <c r="B184" s="35"/>
      <c r="C184" s="35"/>
      <c r="D184" s="35"/>
      <c r="E184" s="35"/>
      <c r="F184" s="36"/>
      <c r="G184" s="35"/>
      <c r="H184" s="34"/>
      <c r="I184" s="35" t="str">
        <f aca="false">ADDRESS(I182,3,1)</f>
        <v>$C$32</v>
      </c>
      <c r="J184" s="36" t="n">
        <f aca="true">INDIRECT(I184)</f>
        <v>0.0513657407407407</v>
      </c>
      <c r="K184" s="34" t="n">
        <f aca="false">MDETERM(X183:AA186)</f>
        <v>109181219.15024</v>
      </c>
      <c r="L184" s="34" t="n">
        <f aca="false">K184/K182</f>
        <v>0.00125387292434632</v>
      </c>
      <c r="M184" s="36" t="n">
        <f aca="false">J184</f>
        <v>0.0513657407407407</v>
      </c>
      <c r="N184" s="24" t="n">
        <f aca="false">$N$4</f>
        <v>1</v>
      </c>
      <c r="O184" s="24" t="n">
        <f aca="false">$O$4</f>
        <v>40</v>
      </c>
      <c r="P184" s="24" t="n">
        <f aca="false">$P$4</f>
        <v>1600</v>
      </c>
      <c r="Q184" s="24" t="n">
        <f aca="false">$Q$4</f>
        <v>64000</v>
      </c>
      <c r="R184" s="24"/>
      <c r="S184" s="43" t="n">
        <f aca="false">M184</f>
        <v>0.0513657407407407</v>
      </c>
      <c r="T184" s="24" t="n">
        <f aca="false">$O$4</f>
        <v>40</v>
      </c>
      <c r="U184" s="24" t="n">
        <f aca="false">$P$4</f>
        <v>1600</v>
      </c>
      <c r="V184" s="24" t="n">
        <f aca="false">$Q$4</f>
        <v>64000</v>
      </c>
      <c r="W184" s="35"/>
      <c r="X184" s="24" t="n">
        <f aca="false">$N$4</f>
        <v>1</v>
      </c>
      <c r="Y184" s="36" t="n">
        <f aca="false">S184</f>
        <v>0.0513657407407407</v>
      </c>
      <c r="Z184" s="24" t="n">
        <f aca="false">$P$4</f>
        <v>1600</v>
      </c>
      <c r="AA184" s="24" t="n">
        <f aca="false">$Q$4</f>
        <v>64000</v>
      </c>
      <c r="AB184" s="35"/>
      <c r="AC184" s="24" t="n">
        <f aca="false">$N$4</f>
        <v>1</v>
      </c>
      <c r="AD184" s="24" t="n">
        <f aca="false">$O$4</f>
        <v>40</v>
      </c>
      <c r="AE184" s="36" t="n">
        <f aca="false">Y184</f>
        <v>0.0513657407407407</v>
      </c>
      <c r="AF184" s="24" t="n">
        <f aca="false">$Q$4</f>
        <v>64000</v>
      </c>
      <c r="AG184" s="35"/>
      <c r="AH184" s="24" t="n">
        <f aca="false">$N$4</f>
        <v>1</v>
      </c>
      <c r="AI184" s="24" t="n">
        <f aca="false">$O$4</f>
        <v>40</v>
      </c>
      <c r="AJ184" s="24" t="n">
        <f aca="false">$P$4</f>
        <v>1600</v>
      </c>
      <c r="AK184" s="36" t="n">
        <f aca="false">AE184</f>
        <v>0.0513657407407407</v>
      </c>
    </row>
    <row r="185" customFormat="false" ht="14.65" hidden="false" customHeight="false" outlineLevel="0" collapsed="false">
      <c r="A185" s="35"/>
      <c r="B185" s="35"/>
      <c r="C185" s="35"/>
      <c r="D185" s="35"/>
      <c r="E185" s="35"/>
      <c r="F185" s="36"/>
      <c r="G185" s="35"/>
      <c r="H185" s="34"/>
      <c r="I185" s="35" t="str">
        <f aca="false">ADDRESS(I182,4,1)</f>
        <v>$D$32</v>
      </c>
      <c r="J185" s="36" t="n">
        <f aca="true">INDIRECT(I185)</f>
        <v>0.105173611111111</v>
      </c>
      <c r="K185" s="34" t="n">
        <f aca="false">MDETERM(AC183:AF186)</f>
        <v>64253.0905599987</v>
      </c>
      <c r="L185" s="34" t="n">
        <f aca="false">K185/K182</f>
        <v>7.37903562405655E-007</v>
      </c>
      <c r="M185" s="36" t="n">
        <f aca="false">J185</f>
        <v>0.105173611111111</v>
      </c>
      <c r="N185" s="24" t="n">
        <f aca="false">$N$5</f>
        <v>1</v>
      </c>
      <c r="O185" s="24" t="n">
        <f aca="false">$O$5</f>
        <v>80</v>
      </c>
      <c r="P185" s="24" t="n">
        <f aca="false">$P$5</f>
        <v>6400</v>
      </c>
      <c r="Q185" s="24" t="n">
        <f aca="false">$Q$5</f>
        <v>512000</v>
      </c>
      <c r="R185" s="24"/>
      <c r="S185" s="43" t="n">
        <f aca="false">M185</f>
        <v>0.105173611111111</v>
      </c>
      <c r="T185" s="24" t="n">
        <f aca="false">$O$5</f>
        <v>80</v>
      </c>
      <c r="U185" s="24" t="n">
        <f aca="false">$P$5</f>
        <v>6400</v>
      </c>
      <c r="V185" s="24" t="n">
        <f aca="false">$Q$5</f>
        <v>512000</v>
      </c>
      <c r="W185" s="35"/>
      <c r="X185" s="24" t="n">
        <f aca="false">$N$5</f>
        <v>1</v>
      </c>
      <c r="Y185" s="36" t="n">
        <f aca="false">S185</f>
        <v>0.105173611111111</v>
      </c>
      <c r="Z185" s="24" t="n">
        <f aca="false">$P$5</f>
        <v>6400</v>
      </c>
      <c r="AA185" s="24" t="n">
        <f aca="false">$Q$5</f>
        <v>512000</v>
      </c>
      <c r="AB185" s="35"/>
      <c r="AC185" s="24" t="n">
        <f aca="false">$N$5</f>
        <v>1</v>
      </c>
      <c r="AD185" s="24" t="n">
        <f aca="false">$O$5</f>
        <v>80</v>
      </c>
      <c r="AE185" s="36" t="n">
        <f aca="false">Y185</f>
        <v>0.105173611111111</v>
      </c>
      <c r="AF185" s="24" t="n">
        <f aca="false">$Q$5</f>
        <v>512000</v>
      </c>
      <c r="AG185" s="35"/>
      <c r="AH185" s="24" t="n">
        <f aca="false">$N$5</f>
        <v>1</v>
      </c>
      <c r="AI185" s="24" t="n">
        <f aca="false">$O$5</f>
        <v>80</v>
      </c>
      <c r="AJ185" s="24" t="n">
        <f aca="false">$P$5</f>
        <v>6400</v>
      </c>
      <c r="AK185" s="36" t="n">
        <f aca="false">AE185</f>
        <v>0.105173611111111</v>
      </c>
    </row>
    <row r="186" customFormat="false" ht="14.65" hidden="false" customHeight="false" outlineLevel="0" collapsed="false">
      <c r="A186" s="35"/>
      <c r="B186" s="35"/>
      <c r="C186" s="35"/>
      <c r="D186" s="35"/>
      <c r="E186" s="35"/>
      <c r="F186" s="36"/>
      <c r="G186" s="35"/>
      <c r="H186" s="34"/>
      <c r="I186" s="35" t="str">
        <f aca="false">ADDRESS(I182,5,1)</f>
        <v>$E$32</v>
      </c>
      <c r="J186" s="36" t="n">
        <f aca="true">INDIRECT(I186)</f>
        <v>0.221898148148148</v>
      </c>
      <c r="K186" s="34" t="n">
        <f aca="false">MDETERM(AH183:AK186)</f>
        <v>21.5776000000079</v>
      </c>
      <c r="L186" s="34" t="n">
        <f aca="false">K186/K182</f>
        <v>2.47804234308421E-010</v>
      </c>
      <c r="M186" s="36" t="n">
        <f aca="false">J186</f>
        <v>0.221898148148148</v>
      </c>
      <c r="N186" s="24" t="n">
        <f aca="false">$N$6</f>
        <v>1</v>
      </c>
      <c r="O186" s="44" t="n">
        <f aca="false">$O$6</f>
        <v>160.9</v>
      </c>
      <c r="P186" s="24" t="n">
        <f aca="false">$P$6</f>
        <v>25888.81</v>
      </c>
      <c r="Q186" s="24" t="n">
        <f aca="false">$Q$6</f>
        <v>4165509.529</v>
      </c>
      <c r="R186" s="24"/>
      <c r="S186" s="43" t="n">
        <f aca="false">M186</f>
        <v>0.221898148148148</v>
      </c>
      <c r="T186" s="44" t="n">
        <f aca="false">$O$6</f>
        <v>160.9</v>
      </c>
      <c r="U186" s="24" t="n">
        <f aca="false">$P$6</f>
        <v>25888.81</v>
      </c>
      <c r="V186" s="24" t="n">
        <f aca="false">$Q$6</f>
        <v>4165509.529</v>
      </c>
      <c r="W186" s="35"/>
      <c r="X186" s="24" t="n">
        <f aca="false">$N$6</f>
        <v>1</v>
      </c>
      <c r="Y186" s="36" t="n">
        <f aca="false">S186</f>
        <v>0.221898148148148</v>
      </c>
      <c r="Z186" s="24" t="n">
        <f aca="false">$P$6</f>
        <v>25888.81</v>
      </c>
      <c r="AA186" s="24" t="n">
        <f aca="false">$Q$6</f>
        <v>4165509.529</v>
      </c>
      <c r="AB186" s="35"/>
      <c r="AC186" s="24" t="n">
        <f aca="false">$N$6</f>
        <v>1</v>
      </c>
      <c r="AD186" s="44" t="n">
        <f aca="false">$O$6</f>
        <v>160.9</v>
      </c>
      <c r="AE186" s="36" t="n">
        <f aca="false">Y186</f>
        <v>0.221898148148148</v>
      </c>
      <c r="AF186" s="24" t="n">
        <f aca="false">$Q$6</f>
        <v>4165509.529</v>
      </c>
      <c r="AG186" s="35"/>
      <c r="AH186" s="24" t="n">
        <f aca="false">$N$6</f>
        <v>1</v>
      </c>
      <c r="AI186" s="44" t="n">
        <f aca="false">$O$6</f>
        <v>160.9</v>
      </c>
      <c r="AJ186" s="24" t="n">
        <f aca="false">$P$6</f>
        <v>25888.81</v>
      </c>
      <c r="AK186" s="36" t="n">
        <f aca="false">AE186</f>
        <v>0.221898148148148</v>
      </c>
    </row>
    <row r="187" customFormat="false" ht="14.65" hidden="false" customHeight="false" outlineLevel="0" collapsed="false">
      <c r="A187" s="35"/>
      <c r="B187" s="35"/>
      <c r="C187" s="35"/>
      <c r="D187" s="35"/>
      <c r="E187" s="35"/>
      <c r="F187" s="36"/>
      <c r="G187" s="35"/>
      <c r="H187" s="34"/>
      <c r="I187" s="35"/>
      <c r="J187" s="36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</row>
    <row r="188" customFormat="false" ht="14.65" hidden="false" customHeight="false" outlineLevel="0" collapsed="false">
      <c r="A188" s="35"/>
      <c r="B188" s="35"/>
      <c r="C188" s="35"/>
      <c r="D188" s="35"/>
      <c r="E188" s="35"/>
      <c r="F188" s="36"/>
      <c r="G188" s="35"/>
      <c r="H188" s="34"/>
      <c r="I188" s="34" t="n">
        <f aca="false">I182+1</f>
        <v>33</v>
      </c>
      <c r="J188" s="41" t="n">
        <f aca="false">L189+$F$1*L190+L191*$F$1*$F$1+L192*$F$1*$F$1*$F$1</f>
        <v>0.106312406203307</v>
      </c>
      <c r="K188" s="34" t="n">
        <f aca="false">MDETERM(N189:Q192)</f>
        <v>87075186831.3602</v>
      </c>
      <c r="L188" s="35"/>
      <c r="M188" s="35"/>
      <c r="N188" s="24" t="s">
        <v>6</v>
      </c>
      <c r="O188" s="24" t="s">
        <v>7</v>
      </c>
      <c r="P188" s="24" t="s">
        <v>8</v>
      </c>
      <c r="Q188" s="24" t="s">
        <v>9</v>
      </c>
      <c r="R188" s="24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</row>
    <row r="189" customFormat="false" ht="14.65" hidden="false" customHeight="false" outlineLevel="0" collapsed="false">
      <c r="A189" s="35"/>
      <c r="B189" s="35"/>
      <c r="C189" s="35"/>
      <c r="D189" s="35"/>
      <c r="E189" s="35"/>
      <c r="F189" s="36"/>
      <c r="G189" s="35"/>
      <c r="H189" s="34"/>
      <c r="I189" s="35" t="str">
        <f aca="false">ADDRESS(I188,2,1)</f>
        <v>$B$33</v>
      </c>
      <c r="J189" s="36" t="n">
        <f aca="true">INDIRECT(I189)</f>
        <v>0.0203472222222222</v>
      </c>
      <c r="K189" s="34" t="n">
        <f aca="false">MDETERM(S189:V192)</f>
        <v>638621.423270635</v>
      </c>
      <c r="L189" s="34" t="n">
        <f aca="false">K189/K188</f>
        <v>7.33413784695591E-006</v>
      </c>
      <c r="M189" s="36" t="n">
        <f aca="false">J189</f>
        <v>0.0203472222222222</v>
      </c>
      <c r="N189" s="24" t="n">
        <f aca="false">$N$3</f>
        <v>1</v>
      </c>
      <c r="O189" s="24" t="n">
        <f aca="false">$O$3</f>
        <v>16</v>
      </c>
      <c r="P189" s="24" t="n">
        <f aca="false">$P$3</f>
        <v>256</v>
      </c>
      <c r="Q189" s="24" t="n">
        <f aca="false">$Q$3</f>
        <v>4096</v>
      </c>
      <c r="R189" s="24"/>
      <c r="S189" s="43" t="n">
        <f aca="false">M189</f>
        <v>0.0203472222222222</v>
      </c>
      <c r="T189" s="24" t="n">
        <f aca="false">$O$3</f>
        <v>16</v>
      </c>
      <c r="U189" s="24" t="n">
        <f aca="false">$P$3</f>
        <v>256</v>
      </c>
      <c r="V189" s="24" t="n">
        <f aca="false">$Q$3</f>
        <v>4096</v>
      </c>
      <c r="W189" s="35"/>
      <c r="X189" s="24" t="n">
        <f aca="false">$N$3</f>
        <v>1</v>
      </c>
      <c r="Y189" s="36" t="n">
        <f aca="false">S189</f>
        <v>0.0203472222222222</v>
      </c>
      <c r="Z189" s="24" t="n">
        <f aca="false">$P$3</f>
        <v>256</v>
      </c>
      <c r="AA189" s="24" t="n">
        <f aca="false">$Q$3</f>
        <v>4096</v>
      </c>
      <c r="AB189" s="35"/>
      <c r="AC189" s="24" t="n">
        <f aca="false">$N$3</f>
        <v>1</v>
      </c>
      <c r="AD189" s="24" t="n">
        <f aca="false">$O$3</f>
        <v>16</v>
      </c>
      <c r="AE189" s="36" t="n">
        <f aca="false">Y189</f>
        <v>0.0203472222222222</v>
      </c>
      <c r="AF189" s="24" t="n">
        <f aca="false">$Q$3</f>
        <v>4096</v>
      </c>
      <c r="AG189" s="35"/>
      <c r="AH189" s="24" t="n">
        <f aca="false">$N$3</f>
        <v>1</v>
      </c>
      <c r="AI189" s="24" t="n">
        <f aca="false">$O$3</f>
        <v>16</v>
      </c>
      <c r="AJ189" s="24" t="n">
        <f aca="false">$P$3</f>
        <v>256</v>
      </c>
      <c r="AK189" s="36" t="n">
        <f aca="false">AE189</f>
        <v>0.0203472222222222</v>
      </c>
    </row>
    <row r="190" customFormat="false" ht="14.65" hidden="false" customHeight="false" outlineLevel="0" collapsed="false">
      <c r="A190" s="35"/>
      <c r="B190" s="35"/>
      <c r="C190" s="35"/>
      <c r="D190" s="35"/>
      <c r="E190" s="35"/>
      <c r="F190" s="36"/>
      <c r="G190" s="35"/>
      <c r="H190" s="34"/>
      <c r="I190" s="35" t="str">
        <f aca="false">ADDRESS(I188,3,1)</f>
        <v>$C$33</v>
      </c>
      <c r="J190" s="36" t="n">
        <f aca="true">INDIRECT(I190)</f>
        <v>0.0515856481481482</v>
      </c>
      <c r="K190" s="34" t="n">
        <f aca="false">MDETERM(X189:AA192)</f>
        <v>109651461.157073</v>
      </c>
      <c r="L190" s="34" t="n">
        <f aca="false">K190/K188</f>
        <v>0.00125927333775851</v>
      </c>
      <c r="M190" s="36" t="n">
        <f aca="false">J190</f>
        <v>0.0515856481481482</v>
      </c>
      <c r="N190" s="24" t="n">
        <f aca="false">$N$4</f>
        <v>1</v>
      </c>
      <c r="O190" s="24" t="n">
        <f aca="false">$O$4</f>
        <v>40</v>
      </c>
      <c r="P190" s="24" t="n">
        <f aca="false">$P$4</f>
        <v>1600</v>
      </c>
      <c r="Q190" s="24" t="n">
        <f aca="false">$Q$4</f>
        <v>64000</v>
      </c>
      <c r="R190" s="24"/>
      <c r="S190" s="43" t="n">
        <f aca="false">M190</f>
        <v>0.0515856481481482</v>
      </c>
      <c r="T190" s="24" t="n">
        <f aca="false">$O$4</f>
        <v>40</v>
      </c>
      <c r="U190" s="24" t="n">
        <f aca="false">$P$4</f>
        <v>1600</v>
      </c>
      <c r="V190" s="24" t="n">
        <f aca="false">$Q$4</f>
        <v>64000</v>
      </c>
      <c r="W190" s="35"/>
      <c r="X190" s="24" t="n">
        <f aca="false">$N$4</f>
        <v>1</v>
      </c>
      <c r="Y190" s="36" t="n">
        <f aca="false">S190</f>
        <v>0.0515856481481482</v>
      </c>
      <c r="Z190" s="24" t="n">
        <f aca="false">$P$4</f>
        <v>1600</v>
      </c>
      <c r="AA190" s="24" t="n">
        <f aca="false">$Q$4</f>
        <v>64000</v>
      </c>
      <c r="AB190" s="35"/>
      <c r="AC190" s="24" t="n">
        <f aca="false">$N$4</f>
        <v>1</v>
      </c>
      <c r="AD190" s="24" t="n">
        <f aca="false">$O$4</f>
        <v>40</v>
      </c>
      <c r="AE190" s="36" t="n">
        <f aca="false">Y190</f>
        <v>0.0515856481481482</v>
      </c>
      <c r="AF190" s="24" t="n">
        <f aca="false">$Q$4</f>
        <v>64000</v>
      </c>
      <c r="AG190" s="35"/>
      <c r="AH190" s="24" t="n">
        <f aca="false">$N$4</f>
        <v>1</v>
      </c>
      <c r="AI190" s="24" t="n">
        <f aca="false">$O$4</f>
        <v>40</v>
      </c>
      <c r="AJ190" s="24" t="n">
        <f aca="false">$P$4</f>
        <v>1600</v>
      </c>
      <c r="AK190" s="36" t="n">
        <f aca="false">AE190</f>
        <v>0.0515856481481482</v>
      </c>
    </row>
    <row r="191" customFormat="false" ht="14.65" hidden="false" customHeight="false" outlineLevel="0" collapsed="false">
      <c r="A191" s="35"/>
      <c r="B191" s="35"/>
      <c r="C191" s="35"/>
      <c r="D191" s="35"/>
      <c r="E191" s="35"/>
      <c r="F191" s="36"/>
      <c r="G191" s="35"/>
      <c r="H191" s="34"/>
      <c r="I191" s="35" t="str">
        <f aca="false">ADDRESS(I188,4,1)</f>
        <v>$D$33</v>
      </c>
      <c r="J191" s="36" t="n">
        <f aca="true">INDIRECT(I191)</f>
        <v>0.105648148148148</v>
      </c>
      <c r="K191" s="34" t="n">
        <f aca="false">MDETERM(AC189:AF192)</f>
        <v>64763.4900760879</v>
      </c>
      <c r="L191" s="34" t="n">
        <f aca="false">K191/K188</f>
        <v>7.43765157822932E-007</v>
      </c>
      <c r="M191" s="36" t="n">
        <f aca="false">J191</f>
        <v>0.105648148148148</v>
      </c>
      <c r="N191" s="24" t="n">
        <f aca="false">$N$5</f>
        <v>1</v>
      </c>
      <c r="O191" s="24" t="n">
        <f aca="false">$O$5</f>
        <v>80</v>
      </c>
      <c r="P191" s="24" t="n">
        <f aca="false">$P$5</f>
        <v>6400</v>
      </c>
      <c r="Q191" s="24" t="n">
        <f aca="false">$Q$5</f>
        <v>512000</v>
      </c>
      <c r="R191" s="24"/>
      <c r="S191" s="43" t="n">
        <f aca="false">M191</f>
        <v>0.105648148148148</v>
      </c>
      <c r="T191" s="24" t="n">
        <f aca="false">$O$5</f>
        <v>80</v>
      </c>
      <c r="U191" s="24" t="n">
        <f aca="false">$P$5</f>
        <v>6400</v>
      </c>
      <c r="V191" s="24" t="n">
        <f aca="false">$Q$5</f>
        <v>512000</v>
      </c>
      <c r="W191" s="35"/>
      <c r="X191" s="24" t="n">
        <f aca="false">$N$5</f>
        <v>1</v>
      </c>
      <c r="Y191" s="36" t="n">
        <f aca="false">S191</f>
        <v>0.105648148148148</v>
      </c>
      <c r="Z191" s="24" t="n">
        <f aca="false">$P$5</f>
        <v>6400</v>
      </c>
      <c r="AA191" s="24" t="n">
        <f aca="false">$Q$5</f>
        <v>512000</v>
      </c>
      <c r="AB191" s="35"/>
      <c r="AC191" s="24" t="n">
        <f aca="false">$N$5</f>
        <v>1</v>
      </c>
      <c r="AD191" s="24" t="n">
        <f aca="false">$O$5</f>
        <v>80</v>
      </c>
      <c r="AE191" s="36" t="n">
        <f aca="false">Y191</f>
        <v>0.105648148148148</v>
      </c>
      <c r="AF191" s="24" t="n">
        <f aca="false">$Q$5</f>
        <v>512000</v>
      </c>
      <c r="AG191" s="35"/>
      <c r="AH191" s="24" t="n">
        <f aca="false">$N$5</f>
        <v>1</v>
      </c>
      <c r="AI191" s="24" t="n">
        <f aca="false">$O$5</f>
        <v>80</v>
      </c>
      <c r="AJ191" s="24" t="n">
        <f aca="false">$P$5</f>
        <v>6400</v>
      </c>
      <c r="AK191" s="36" t="n">
        <f aca="false">AE191</f>
        <v>0.105648148148148</v>
      </c>
    </row>
    <row r="192" customFormat="false" ht="14.65" hidden="false" customHeight="false" outlineLevel="0" collapsed="false">
      <c r="A192" s="35"/>
      <c r="B192" s="35"/>
      <c r="C192" s="35"/>
      <c r="D192" s="35"/>
      <c r="E192" s="35"/>
      <c r="F192" s="36"/>
      <c r="G192" s="35"/>
      <c r="H192" s="34"/>
      <c r="I192" s="35" t="str">
        <f aca="false">ADDRESS(I188,5,1)</f>
        <v>$E$33</v>
      </c>
      <c r="J192" s="36" t="n">
        <f aca="true">INDIRECT(I192)</f>
        <v>0.223009259259259</v>
      </c>
      <c r="K192" s="34" t="n">
        <f aca="false">MDETERM(AH189:AK192)</f>
        <v>23.6140388889799</v>
      </c>
      <c r="L192" s="34" t="n">
        <f aca="false">K192/K188</f>
        <v>2.71191366315567E-010</v>
      </c>
      <c r="M192" s="36" t="n">
        <f aca="false">J192</f>
        <v>0.223009259259259</v>
      </c>
      <c r="N192" s="24" t="n">
        <f aca="false">$N$6</f>
        <v>1</v>
      </c>
      <c r="O192" s="44" t="n">
        <f aca="false">$O$6</f>
        <v>160.9</v>
      </c>
      <c r="P192" s="24" t="n">
        <f aca="false">$P$6</f>
        <v>25888.81</v>
      </c>
      <c r="Q192" s="24" t="n">
        <f aca="false">$Q$6</f>
        <v>4165509.529</v>
      </c>
      <c r="R192" s="24"/>
      <c r="S192" s="43" t="n">
        <f aca="false">M192</f>
        <v>0.223009259259259</v>
      </c>
      <c r="T192" s="44" t="n">
        <f aca="false">$O$6</f>
        <v>160.9</v>
      </c>
      <c r="U192" s="24" t="n">
        <f aca="false">$P$6</f>
        <v>25888.81</v>
      </c>
      <c r="V192" s="24" t="n">
        <f aca="false">$Q$6</f>
        <v>4165509.529</v>
      </c>
      <c r="W192" s="35"/>
      <c r="X192" s="24" t="n">
        <f aca="false">$N$6</f>
        <v>1</v>
      </c>
      <c r="Y192" s="36" t="n">
        <f aca="false">S192</f>
        <v>0.223009259259259</v>
      </c>
      <c r="Z192" s="24" t="n">
        <f aca="false">$P$6</f>
        <v>25888.81</v>
      </c>
      <c r="AA192" s="24" t="n">
        <f aca="false">$Q$6</f>
        <v>4165509.529</v>
      </c>
      <c r="AB192" s="35"/>
      <c r="AC192" s="24" t="n">
        <f aca="false">$N$6</f>
        <v>1</v>
      </c>
      <c r="AD192" s="44" t="n">
        <f aca="false">$O$6</f>
        <v>160.9</v>
      </c>
      <c r="AE192" s="36" t="n">
        <f aca="false">Y192</f>
        <v>0.223009259259259</v>
      </c>
      <c r="AF192" s="24" t="n">
        <f aca="false">$Q$6</f>
        <v>4165509.529</v>
      </c>
      <c r="AG192" s="35"/>
      <c r="AH192" s="24" t="n">
        <f aca="false">$N$6</f>
        <v>1</v>
      </c>
      <c r="AI192" s="44" t="n">
        <f aca="false">$O$6</f>
        <v>160.9</v>
      </c>
      <c r="AJ192" s="24" t="n">
        <f aca="false">$P$6</f>
        <v>25888.81</v>
      </c>
      <c r="AK192" s="36" t="n">
        <f aca="false">AE192</f>
        <v>0.223009259259259</v>
      </c>
    </row>
    <row r="193" customFormat="false" ht="14.65" hidden="false" customHeight="false" outlineLevel="0" collapsed="false">
      <c r="A193" s="35"/>
      <c r="B193" s="35"/>
      <c r="C193" s="35"/>
      <c r="D193" s="35"/>
      <c r="E193" s="35"/>
      <c r="F193" s="36"/>
      <c r="G193" s="35"/>
      <c r="H193" s="34"/>
      <c r="I193" s="35"/>
      <c r="J193" s="36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</row>
    <row r="194" customFormat="false" ht="14.65" hidden="false" customHeight="false" outlineLevel="0" collapsed="false">
      <c r="A194" s="35"/>
      <c r="B194" s="35"/>
      <c r="C194" s="35"/>
      <c r="D194" s="35"/>
      <c r="E194" s="35"/>
      <c r="F194" s="36"/>
      <c r="G194" s="35"/>
      <c r="H194" s="34"/>
      <c r="I194" s="34" t="n">
        <f aca="false">I188+1</f>
        <v>34</v>
      </c>
      <c r="J194" s="41" t="n">
        <f aca="false">L195+$F$1*L196+L197*$F$1*$F$1+L198*$F$1*$F$1*$F$1</f>
        <v>0.106848575608669</v>
      </c>
      <c r="K194" s="34" t="n">
        <f aca="false">MDETERM(N195:Q198)</f>
        <v>87075186831.3602</v>
      </c>
      <c r="L194" s="35"/>
      <c r="M194" s="35"/>
      <c r="N194" s="24" t="s">
        <v>6</v>
      </c>
      <c r="O194" s="24" t="s">
        <v>7</v>
      </c>
      <c r="P194" s="24" t="s">
        <v>8</v>
      </c>
      <c r="Q194" s="24" t="s">
        <v>9</v>
      </c>
      <c r="R194" s="24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</row>
    <row r="195" customFormat="false" ht="14.65" hidden="false" customHeight="false" outlineLevel="0" collapsed="false">
      <c r="A195" s="35"/>
      <c r="B195" s="35"/>
      <c r="C195" s="35"/>
      <c r="D195" s="35"/>
      <c r="E195" s="35"/>
      <c r="F195" s="36"/>
      <c r="G195" s="35"/>
      <c r="H195" s="34"/>
      <c r="I195" s="35" t="str">
        <f aca="false">ADDRESS(I194,2,1)</f>
        <v>$B$34</v>
      </c>
      <c r="J195" s="36" t="n">
        <f aca="true">INDIRECT(I195)</f>
        <v>0.0204398148148148</v>
      </c>
      <c r="K195" s="34" t="n">
        <f aca="false">MDETERM(S195:V198)</f>
        <v>817437.822595487</v>
      </c>
      <c r="L195" s="34" t="n">
        <f aca="false">K195/K194</f>
        <v>9.38772401578225E-006</v>
      </c>
      <c r="M195" s="36" t="n">
        <f aca="false">J195</f>
        <v>0.0204398148148148</v>
      </c>
      <c r="N195" s="24" t="n">
        <f aca="false">$N$3</f>
        <v>1</v>
      </c>
      <c r="O195" s="24" t="n">
        <f aca="false">$O$3</f>
        <v>16</v>
      </c>
      <c r="P195" s="24" t="n">
        <f aca="false">$P$3</f>
        <v>256</v>
      </c>
      <c r="Q195" s="24" t="n">
        <f aca="false">$Q$3</f>
        <v>4096</v>
      </c>
      <c r="R195" s="24"/>
      <c r="S195" s="43" t="n">
        <f aca="false">M195</f>
        <v>0.0204398148148148</v>
      </c>
      <c r="T195" s="24" t="n">
        <f aca="false">$O$3</f>
        <v>16</v>
      </c>
      <c r="U195" s="24" t="n">
        <f aca="false">$P$3</f>
        <v>256</v>
      </c>
      <c r="V195" s="24" t="n">
        <f aca="false">$Q$3</f>
        <v>4096</v>
      </c>
      <c r="W195" s="35"/>
      <c r="X195" s="24" t="n">
        <f aca="false">$N$3</f>
        <v>1</v>
      </c>
      <c r="Y195" s="36" t="n">
        <f aca="false">S195</f>
        <v>0.0204398148148148</v>
      </c>
      <c r="Z195" s="24" t="n">
        <f aca="false">$P$3</f>
        <v>256</v>
      </c>
      <c r="AA195" s="24" t="n">
        <f aca="false">$Q$3</f>
        <v>4096</v>
      </c>
      <c r="AB195" s="35"/>
      <c r="AC195" s="24" t="n">
        <f aca="false">$N$3</f>
        <v>1</v>
      </c>
      <c r="AD195" s="24" t="n">
        <f aca="false">$O$3</f>
        <v>16</v>
      </c>
      <c r="AE195" s="36" t="n">
        <f aca="false">Y195</f>
        <v>0.0204398148148148</v>
      </c>
      <c r="AF195" s="24" t="n">
        <f aca="false">$Q$3</f>
        <v>4096</v>
      </c>
      <c r="AG195" s="35"/>
      <c r="AH195" s="24" t="n">
        <f aca="false">$N$3</f>
        <v>1</v>
      </c>
      <c r="AI195" s="24" t="n">
        <f aca="false">$O$3</f>
        <v>16</v>
      </c>
      <c r="AJ195" s="24" t="n">
        <f aca="false">$P$3</f>
        <v>256</v>
      </c>
      <c r="AK195" s="36" t="n">
        <f aca="false">AE195</f>
        <v>0.0204398148148148</v>
      </c>
    </row>
    <row r="196" customFormat="false" ht="14.65" hidden="false" customHeight="false" outlineLevel="0" collapsed="false">
      <c r="A196" s="35"/>
      <c r="B196" s="35"/>
      <c r="C196" s="35"/>
      <c r="D196" s="35"/>
      <c r="E196" s="35"/>
      <c r="F196" s="36"/>
      <c r="G196" s="35"/>
      <c r="H196" s="34"/>
      <c r="I196" s="35" t="str">
        <f aca="false">ADDRESS(I194,3,1)</f>
        <v>$C$34</v>
      </c>
      <c r="J196" s="36" t="n">
        <f aca="true">INDIRECT(I196)</f>
        <v>0.0518287037037037</v>
      </c>
      <c r="K196" s="34" t="n">
        <f aca="false">MDETERM(X195:AA198)</f>
        <v>110122789.55118</v>
      </c>
      <c r="L196" s="34" t="n">
        <f aca="false">K196/K194</f>
        <v>0.00126468622759842</v>
      </c>
      <c r="M196" s="36" t="n">
        <f aca="false">J196</f>
        <v>0.0518287037037037</v>
      </c>
      <c r="N196" s="24" t="n">
        <f aca="false">$N$4</f>
        <v>1</v>
      </c>
      <c r="O196" s="24" t="n">
        <f aca="false">$O$4</f>
        <v>40</v>
      </c>
      <c r="P196" s="24" t="n">
        <f aca="false">$P$4</f>
        <v>1600</v>
      </c>
      <c r="Q196" s="24" t="n">
        <f aca="false">$Q$4</f>
        <v>64000</v>
      </c>
      <c r="R196" s="24"/>
      <c r="S196" s="43" t="n">
        <f aca="false">M196</f>
        <v>0.0518287037037037</v>
      </c>
      <c r="T196" s="24" t="n">
        <f aca="false">$O$4</f>
        <v>40</v>
      </c>
      <c r="U196" s="24" t="n">
        <f aca="false">$P$4</f>
        <v>1600</v>
      </c>
      <c r="V196" s="24" t="n">
        <f aca="false">$Q$4</f>
        <v>64000</v>
      </c>
      <c r="W196" s="35"/>
      <c r="X196" s="24" t="n">
        <f aca="false">$N$4</f>
        <v>1</v>
      </c>
      <c r="Y196" s="36" t="n">
        <f aca="false">S196</f>
        <v>0.0518287037037037</v>
      </c>
      <c r="Z196" s="24" t="n">
        <f aca="false">$P$4</f>
        <v>1600</v>
      </c>
      <c r="AA196" s="24" t="n">
        <f aca="false">$Q$4</f>
        <v>64000</v>
      </c>
      <c r="AB196" s="35"/>
      <c r="AC196" s="24" t="n">
        <f aca="false">$N$4</f>
        <v>1</v>
      </c>
      <c r="AD196" s="24" t="n">
        <f aca="false">$O$4</f>
        <v>40</v>
      </c>
      <c r="AE196" s="36" t="n">
        <f aca="false">Y196</f>
        <v>0.0518287037037037</v>
      </c>
      <c r="AF196" s="24" t="n">
        <f aca="false">$Q$4</f>
        <v>64000</v>
      </c>
      <c r="AG196" s="35"/>
      <c r="AH196" s="24" t="n">
        <f aca="false">$N$4</f>
        <v>1</v>
      </c>
      <c r="AI196" s="24" t="n">
        <f aca="false">$O$4</f>
        <v>40</v>
      </c>
      <c r="AJ196" s="24" t="n">
        <f aca="false">$P$4</f>
        <v>1600</v>
      </c>
      <c r="AK196" s="36" t="n">
        <f aca="false">AE196</f>
        <v>0.0518287037037037</v>
      </c>
    </row>
    <row r="197" customFormat="false" ht="14.65" hidden="false" customHeight="false" outlineLevel="0" collapsed="false">
      <c r="A197" s="35"/>
      <c r="B197" s="35"/>
      <c r="C197" s="35"/>
      <c r="D197" s="35"/>
      <c r="E197" s="35"/>
      <c r="F197" s="36"/>
      <c r="G197" s="35"/>
      <c r="H197" s="34"/>
      <c r="I197" s="35" t="str">
        <f aca="false">ADDRESS(I194,4,1)</f>
        <v>$D$34</v>
      </c>
      <c r="J197" s="36" t="n">
        <f aca="true">INDIRECT(I197)</f>
        <v>0.106180555555556</v>
      </c>
      <c r="K197" s="34" t="n">
        <f aca="false">MDETERM(AC195:AF198)</f>
        <v>66104.5618622658</v>
      </c>
      <c r="L197" s="34" t="n">
        <f aca="false">K197/K194</f>
        <v>7.59166465990954E-007</v>
      </c>
      <c r="M197" s="36" t="n">
        <f aca="false">J197</f>
        <v>0.106180555555556</v>
      </c>
      <c r="N197" s="24" t="n">
        <f aca="false">$N$5</f>
        <v>1</v>
      </c>
      <c r="O197" s="24" t="n">
        <f aca="false">$O$5</f>
        <v>80</v>
      </c>
      <c r="P197" s="24" t="n">
        <f aca="false">$P$5</f>
        <v>6400</v>
      </c>
      <c r="Q197" s="24" t="n">
        <f aca="false">$Q$5</f>
        <v>512000</v>
      </c>
      <c r="R197" s="24"/>
      <c r="S197" s="43" t="n">
        <f aca="false">M197</f>
        <v>0.106180555555556</v>
      </c>
      <c r="T197" s="24" t="n">
        <f aca="false">$O$5</f>
        <v>80</v>
      </c>
      <c r="U197" s="24" t="n">
        <f aca="false">$P$5</f>
        <v>6400</v>
      </c>
      <c r="V197" s="24" t="n">
        <f aca="false">$Q$5</f>
        <v>512000</v>
      </c>
      <c r="W197" s="35"/>
      <c r="X197" s="24" t="n">
        <f aca="false">$N$5</f>
        <v>1</v>
      </c>
      <c r="Y197" s="36" t="n">
        <f aca="false">S197</f>
        <v>0.106180555555556</v>
      </c>
      <c r="Z197" s="24" t="n">
        <f aca="false">$P$5</f>
        <v>6400</v>
      </c>
      <c r="AA197" s="24" t="n">
        <f aca="false">$Q$5</f>
        <v>512000</v>
      </c>
      <c r="AB197" s="35"/>
      <c r="AC197" s="24" t="n">
        <f aca="false">$N$5</f>
        <v>1</v>
      </c>
      <c r="AD197" s="24" t="n">
        <f aca="false">$O$5</f>
        <v>80</v>
      </c>
      <c r="AE197" s="36" t="n">
        <f aca="false">Y197</f>
        <v>0.106180555555556</v>
      </c>
      <c r="AF197" s="24" t="n">
        <f aca="false">$Q$5</f>
        <v>512000</v>
      </c>
      <c r="AG197" s="35"/>
      <c r="AH197" s="24" t="n">
        <f aca="false">$N$5</f>
        <v>1</v>
      </c>
      <c r="AI197" s="24" t="n">
        <f aca="false">$O$5</f>
        <v>80</v>
      </c>
      <c r="AJ197" s="24" t="n">
        <f aca="false">$P$5</f>
        <v>6400</v>
      </c>
      <c r="AK197" s="36" t="n">
        <f aca="false">AE197</f>
        <v>0.106180555555556</v>
      </c>
    </row>
    <row r="198" customFormat="false" ht="14.65" hidden="false" customHeight="false" outlineLevel="0" collapsed="false">
      <c r="A198" s="35"/>
      <c r="B198" s="35"/>
      <c r="C198" s="35"/>
      <c r="D198" s="35"/>
      <c r="E198" s="35"/>
      <c r="F198" s="36"/>
      <c r="G198" s="35"/>
      <c r="H198" s="34"/>
      <c r="I198" s="35" t="str">
        <f aca="false">ADDRESS(I194,5,1)</f>
        <v>$E$34</v>
      </c>
      <c r="J198" s="36" t="n">
        <f aca="true">INDIRECT(I198)</f>
        <v>0.224270833333333</v>
      </c>
      <c r="K198" s="34" t="n">
        <f aca="false">MDETERM(AH195:AK198)</f>
        <v>23.4021777775689</v>
      </c>
      <c r="L198" s="34" t="n">
        <f aca="false">K198/K194</f>
        <v>2.68758283836843E-010</v>
      </c>
      <c r="M198" s="36" t="n">
        <f aca="false">J198</f>
        <v>0.224270833333333</v>
      </c>
      <c r="N198" s="24" t="n">
        <f aca="false">$N$6</f>
        <v>1</v>
      </c>
      <c r="O198" s="44" t="n">
        <f aca="false">$O$6</f>
        <v>160.9</v>
      </c>
      <c r="P198" s="24" t="n">
        <f aca="false">$P$6</f>
        <v>25888.81</v>
      </c>
      <c r="Q198" s="24" t="n">
        <f aca="false">$Q$6</f>
        <v>4165509.529</v>
      </c>
      <c r="R198" s="24"/>
      <c r="S198" s="43" t="n">
        <f aca="false">M198</f>
        <v>0.224270833333333</v>
      </c>
      <c r="T198" s="44" t="n">
        <f aca="false">$O$6</f>
        <v>160.9</v>
      </c>
      <c r="U198" s="24" t="n">
        <f aca="false">$P$6</f>
        <v>25888.81</v>
      </c>
      <c r="V198" s="24" t="n">
        <f aca="false">$Q$6</f>
        <v>4165509.529</v>
      </c>
      <c r="W198" s="35"/>
      <c r="X198" s="24" t="n">
        <f aca="false">$N$6</f>
        <v>1</v>
      </c>
      <c r="Y198" s="36" t="n">
        <f aca="false">S198</f>
        <v>0.224270833333333</v>
      </c>
      <c r="Z198" s="24" t="n">
        <f aca="false">$P$6</f>
        <v>25888.81</v>
      </c>
      <c r="AA198" s="24" t="n">
        <f aca="false">$Q$6</f>
        <v>4165509.529</v>
      </c>
      <c r="AB198" s="35"/>
      <c r="AC198" s="24" t="n">
        <f aca="false">$N$6</f>
        <v>1</v>
      </c>
      <c r="AD198" s="44" t="n">
        <f aca="false">$O$6</f>
        <v>160.9</v>
      </c>
      <c r="AE198" s="36" t="n">
        <f aca="false">Y198</f>
        <v>0.224270833333333</v>
      </c>
      <c r="AF198" s="24" t="n">
        <f aca="false">$Q$6</f>
        <v>4165509.529</v>
      </c>
      <c r="AG198" s="35"/>
      <c r="AH198" s="24" t="n">
        <f aca="false">$N$6</f>
        <v>1</v>
      </c>
      <c r="AI198" s="44" t="n">
        <f aca="false">$O$6</f>
        <v>160.9</v>
      </c>
      <c r="AJ198" s="24" t="n">
        <f aca="false">$P$6</f>
        <v>25888.81</v>
      </c>
      <c r="AK198" s="36" t="n">
        <f aca="false">AE198</f>
        <v>0.224270833333333</v>
      </c>
    </row>
    <row r="199" customFormat="false" ht="14.65" hidden="false" customHeight="false" outlineLevel="0" collapsed="false">
      <c r="A199" s="35"/>
      <c r="B199" s="35"/>
      <c r="C199" s="35"/>
      <c r="D199" s="35"/>
      <c r="E199" s="35"/>
      <c r="F199" s="36"/>
      <c r="G199" s="35"/>
      <c r="H199" s="34"/>
      <c r="I199" s="35"/>
      <c r="J199" s="36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</row>
    <row r="200" customFormat="false" ht="14.65" hidden="false" customHeight="false" outlineLevel="0" collapsed="false">
      <c r="A200" s="35"/>
      <c r="B200" s="35"/>
      <c r="C200" s="35"/>
      <c r="D200" s="35"/>
      <c r="E200" s="35"/>
      <c r="F200" s="36"/>
      <c r="G200" s="35"/>
      <c r="H200" s="34"/>
      <c r="I200" s="34" t="n">
        <f aca="false">I194+1</f>
        <v>35</v>
      </c>
      <c r="J200" s="41" t="n">
        <f aca="false">L201+$F$1*L202+L203*$F$1*$F$1+L204*$F$1*$F$1*$F$1</f>
        <v>0.107454578950914</v>
      </c>
      <c r="K200" s="34" t="n">
        <f aca="false">MDETERM(N201:Q204)</f>
        <v>87075186831.3602</v>
      </c>
      <c r="L200" s="35"/>
      <c r="M200" s="35"/>
      <c r="N200" s="24" t="s">
        <v>6</v>
      </c>
      <c r="O200" s="24" t="s">
        <v>7</v>
      </c>
      <c r="P200" s="24" t="s">
        <v>8</v>
      </c>
      <c r="Q200" s="24" t="s">
        <v>9</v>
      </c>
      <c r="R200" s="24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</row>
    <row r="201" customFormat="false" ht="14.65" hidden="false" customHeight="false" outlineLevel="0" collapsed="false">
      <c r="A201" s="35"/>
      <c r="B201" s="35"/>
      <c r="C201" s="35"/>
      <c r="D201" s="35"/>
      <c r="E201" s="35"/>
      <c r="F201" s="36"/>
      <c r="G201" s="35"/>
      <c r="H201" s="34"/>
      <c r="I201" s="35" t="str">
        <f aca="false">ADDRESS(I200,2,1)</f>
        <v>$B$35</v>
      </c>
      <c r="J201" s="36" t="n">
        <f aca="true">INDIRECT(I201)</f>
        <v>0.0205439814814815</v>
      </c>
      <c r="K201" s="34" t="n">
        <f aca="false">MDETERM(S201:V204)</f>
        <v>568829.650295921</v>
      </c>
      <c r="L201" s="34" t="n">
        <f aca="false">K201/K200</f>
        <v>6.53262623940827E-006</v>
      </c>
      <c r="M201" s="36" t="n">
        <f aca="false">J201</f>
        <v>0.0205439814814815</v>
      </c>
      <c r="N201" s="24" t="n">
        <f aca="false">$N$3</f>
        <v>1</v>
      </c>
      <c r="O201" s="24" t="n">
        <f aca="false">$O$3</f>
        <v>16</v>
      </c>
      <c r="P201" s="24" t="n">
        <f aca="false">$P$3</f>
        <v>256</v>
      </c>
      <c r="Q201" s="24" t="n">
        <f aca="false">$Q$3</f>
        <v>4096</v>
      </c>
      <c r="R201" s="24"/>
      <c r="S201" s="43" t="n">
        <f aca="false">M201</f>
        <v>0.0205439814814815</v>
      </c>
      <c r="T201" s="24" t="n">
        <f aca="false">$O$3</f>
        <v>16</v>
      </c>
      <c r="U201" s="24" t="n">
        <f aca="false">$P$3</f>
        <v>256</v>
      </c>
      <c r="V201" s="24" t="n">
        <f aca="false">$Q$3</f>
        <v>4096</v>
      </c>
      <c r="W201" s="35"/>
      <c r="X201" s="24" t="n">
        <f aca="false">$N$3</f>
        <v>1</v>
      </c>
      <c r="Y201" s="36" t="n">
        <f aca="false">S201</f>
        <v>0.0205439814814815</v>
      </c>
      <c r="Z201" s="24" t="n">
        <f aca="false">$P$3</f>
        <v>256</v>
      </c>
      <c r="AA201" s="24" t="n">
        <f aca="false">$Q$3</f>
        <v>4096</v>
      </c>
      <c r="AB201" s="35"/>
      <c r="AC201" s="24" t="n">
        <f aca="false">$N$3</f>
        <v>1</v>
      </c>
      <c r="AD201" s="24" t="n">
        <f aca="false">$O$3</f>
        <v>16</v>
      </c>
      <c r="AE201" s="36" t="n">
        <f aca="false">Y201</f>
        <v>0.0205439814814815</v>
      </c>
      <c r="AF201" s="24" t="n">
        <f aca="false">$Q$3</f>
        <v>4096</v>
      </c>
      <c r="AG201" s="35"/>
      <c r="AH201" s="24" t="n">
        <f aca="false">$N$3</f>
        <v>1</v>
      </c>
      <c r="AI201" s="24" t="n">
        <f aca="false">$O$3</f>
        <v>16</v>
      </c>
      <c r="AJ201" s="24" t="n">
        <f aca="false">$P$3</f>
        <v>256</v>
      </c>
      <c r="AK201" s="36" t="n">
        <f aca="false">AE201</f>
        <v>0.0205439814814815</v>
      </c>
    </row>
    <row r="202" customFormat="false" ht="14.65" hidden="false" customHeight="false" outlineLevel="0" collapsed="false">
      <c r="A202" s="35"/>
      <c r="B202" s="35"/>
      <c r="C202" s="35"/>
      <c r="D202" s="35"/>
      <c r="E202" s="35"/>
      <c r="F202" s="36"/>
      <c r="G202" s="35"/>
      <c r="H202" s="34"/>
      <c r="I202" s="35" t="str">
        <f aca="false">ADDRESS(I200,3,1)</f>
        <v>$C$35</v>
      </c>
      <c r="J202" s="36" t="n">
        <f aca="true">INDIRECT(I202)</f>
        <v>0.0521064814814815</v>
      </c>
      <c r="K202" s="34" t="n">
        <f aca="false">MDETERM(X201:AA204)</f>
        <v>110686201.328631</v>
      </c>
      <c r="L202" s="34" t="n">
        <f aca="false">K202/K200</f>
        <v>0.00127115663320939</v>
      </c>
      <c r="M202" s="36" t="n">
        <f aca="false">J202</f>
        <v>0.0521064814814815</v>
      </c>
      <c r="N202" s="24" t="n">
        <f aca="false">$N$4</f>
        <v>1</v>
      </c>
      <c r="O202" s="24" t="n">
        <f aca="false">$O$4</f>
        <v>40</v>
      </c>
      <c r="P202" s="24" t="n">
        <f aca="false">$P$4</f>
        <v>1600</v>
      </c>
      <c r="Q202" s="24" t="n">
        <f aca="false">$Q$4</f>
        <v>64000</v>
      </c>
      <c r="R202" s="24"/>
      <c r="S202" s="43" t="n">
        <f aca="false">M202</f>
        <v>0.0521064814814815</v>
      </c>
      <c r="T202" s="24" t="n">
        <f aca="false">$O$4</f>
        <v>40</v>
      </c>
      <c r="U202" s="24" t="n">
        <f aca="false">$P$4</f>
        <v>1600</v>
      </c>
      <c r="V202" s="24" t="n">
        <f aca="false">$Q$4</f>
        <v>64000</v>
      </c>
      <c r="W202" s="35"/>
      <c r="X202" s="24" t="n">
        <f aca="false">$N$4</f>
        <v>1</v>
      </c>
      <c r="Y202" s="36" t="n">
        <f aca="false">S202</f>
        <v>0.0521064814814815</v>
      </c>
      <c r="Z202" s="24" t="n">
        <f aca="false">$P$4</f>
        <v>1600</v>
      </c>
      <c r="AA202" s="24" t="n">
        <f aca="false">$Q$4</f>
        <v>64000</v>
      </c>
      <c r="AB202" s="35"/>
      <c r="AC202" s="24" t="n">
        <f aca="false">$N$4</f>
        <v>1</v>
      </c>
      <c r="AD202" s="24" t="n">
        <f aca="false">$O$4</f>
        <v>40</v>
      </c>
      <c r="AE202" s="36" t="n">
        <f aca="false">Y202</f>
        <v>0.0521064814814815</v>
      </c>
      <c r="AF202" s="24" t="n">
        <f aca="false">$Q$4</f>
        <v>64000</v>
      </c>
      <c r="AG202" s="35"/>
      <c r="AH202" s="24" t="n">
        <f aca="false">$N$4</f>
        <v>1</v>
      </c>
      <c r="AI202" s="24" t="n">
        <f aca="false">$O$4</f>
        <v>40</v>
      </c>
      <c r="AJ202" s="24" t="n">
        <f aca="false">$P$4</f>
        <v>1600</v>
      </c>
      <c r="AK202" s="36" t="n">
        <f aca="false">AE202</f>
        <v>0.0521064814814815</v>
      </c>
    </row>
    <row r="203" customFormat="false" ht="14.65" hidden="false" customHeight="false" outlineLevel="0" collapsed="false">
      <c r="A203" s="35"/>
      <c r="B203" s="35"/>
      <c r="C203" s="35"/>
      <c r="D203" s="35"/>
      <c r="E203" s="35"/>
      <c r="F203" s="36"/>
      <c r="G203" s="35"/>
      <c r="H203" s="34"/>
      <c r="I203" s="35" t="str">
        <f aca="false">ADDRESS(I200,4,1)</f>
        <v>$D$35</v>
      </c>
      <c r="J203" s="36" t="n">
        <f aca="true">INDIRECT(I203)</f>
        <v>0.106782407407407</v>
      </c>
      <c r="K203" s="34" t="n">
        <f aca="false">MDETERM(AC201:AF204)</f>
        <v>67294.4811363552</v>
      </c>
      <c r="L203" s="34" t="n">
        <f aca="false">K203/K200</f>
        <v>7.72831889142947E-007</v>
      </c>
      <c r="M203" s="36" t="n">
        <f aca="false">J203</f>
        <v>0.106782407407407</v>
      </c>
      <c r="N203" s="24" t="n">
        <f aca="false">$N$5</f>
        <v>1</v>
      </c>
      <c r="O203" s="24" t="n">
        <f aca="false">$O$5</f>
        <v>80</v>
      </c>
      <c r="P203" s="24" t="n">
        <f aca="false">$P$5</f>
        <v>6400</v>
      </c>
      <c r="Q203" s="24" t="n">
        <f aca="false">$Q$5</f>
        <v>512000</v>
      </c>
      <c r="R203" s="24"/>
      <c r="S203" s="43" t="n">
        <f aca="false">M203</f>
        <v>0.106782407407407</v>
      </c>
      <c r="T203" s="24" t="n">
        <f aca="false">$O$5</f>
        <v>80</v>
      </c>
      <c r="U203" s="24" t="n">
        <f aca="false">$P$5</f>
        <v>6400</v>
      </c>
      <c r="V203" s="24" t="n">
        <f aca="false">$Q$5</f>
        <v>512000</v>
      </c>
      <c r="W203" s="35"/>
      <c r="X203" s="24" t="n">
        <f aca="false">$N$5</f>
        <v>1</v>
      </c>
      <c r="Y203" s="36" t="n">
        <f aca="false">S203</f>
        <v>0.106782407407407</v>
      </c>
      <c r="Z203" s="24" t="n">
        <f aca="false">$P$5</f>
        <v>6400</v>
      </c>
      <c r="AA203" s="24" t="n">
        <f aca="false">$Q$5</f>
        <v>512000</v>
      </c>
      <c r="AB203" s="35"/>
      <c r="AC203" s="24" t="n">
        <f aca="false">$N$5</f>
        <v>1</v>
      </c>
      <c r="AD203" s="24" t="n">
        <f aca="false">$O$5</f>
        <v>80</v>
      </c>
      <c r="AE203" s="36" t="n">
        <f aca="false">Y203</f>
        <v>0.106782407407407</v>
      </c>
      <c r="AF203" s="24" t="n">
        <f aca="false">$Q$5</f>
        <v>512000</v>
      </c>
      <c r="AG203" s="35"/>
      <c r="AH203" s="24" t="n">
        <f aca="false">$N$5</f>
        <v>1</v>
      </c>
      <c r="AI203" s="24" t="n">
        <f aca="false">$O$5</f>
        <v>80</v>
      </c>
      <c r="AJ203" s="24" t="n">
        <f aca="false">$P$5</f>
        <v>6400</v>
      </c>
      <c r="AK203" s="36" t="n">
        <f aca="false">AE203</f>
        <v>0.106782407407407</v>
      </c>
    </row>
    <row r="204" customFormat="false" ht="14.65" hidden="false" customHeight="false" outlineLevel="0" collapsed="false">
      <c r="A204" s="35"/>
      <c r="B204" s="35"/>
      <c r="C204" s="35"/>
      <c r="D204" s="35"/>
      <c r="E204" s="35"/>
      <c r="F204" s="36"/>
      <c r="G204" s="35"/>
      <c r="H204" s="34"/>
      <c r="I204" s="35" t="str">
        <f aca="false">ADDRESS(I200,5,1)</f>
        <v>$E$35</v>
      </c>
      <c r="J204" s="36" t="n">
        <f aca="true">INDIRECT(I204)</f>
        <v>0.225659722222222</v>
      </c>
      <c r="K204" s="34" t="n">
        <f aca="false">MDETERM(AH201:AK204)</f>
        <v>23.3368361112627</v>
      </c>
      <c r="L204" s="34" t="n">
        <f aca="false">K204/K200</f>
        <v>2.68007878713594E-010</v>
      </c>
      <c r="M204" s="36" t="n">
        <f aca="false">J204</f>
        <v>0.225659722222222</v>
      </c>
      <c r="N204" s="24" t="n">
        <f aca="false">$N$6</f>
        <v>1</v>
      </c>
      <c r="O204" s="44" t="n">
        <f aca="false">$O$6</f>
        <v>160.9</v>
      </c>
      <c r="P204" s="24" t="n">
        <f aca="false">$P$6</f>
        <v>25888.81</v>
      </c>
      <c r="Q204" s="24" t="n">
        <f aca="false">$Q$6</f>
        <v>4165509.529</v>
      </c>
      <c r="R204" s="24"/>
      <c r="S204" s="43" t="n">
        <f aca="false">M204</f>
        <v>0.225659722222222</v>
      </c>
      <c r="T204" s="44" t="n">
        <f aca="false">$O$6</f>
        <v>160.9</v>
      </c>
      <c r="U204" s="24" t="n">
        <f aca="false">$P$6</f>
        <v>25888.81</v>
      </c>
      <c r="V204" s="24" t="n">
        <f aca="false">$Q$6</f>
        <v>4165509.529</v>
      </c>
      <c r="W204" s="35"/>
      <c r="X204" s="24" t="n">
        <f aca="false">$N$6</f>
        <v>1</v>
      </c>
      <c r="Y204" s="36" t="n">
        <f aca="false">S204</f>
        <v>0.225659722222222</v>
      </c>
      <c r="Z204" s="24" t="n">
        <f aca="false">$P$6</f>
        <v>25888.81</v>
      </c>
      <c r="AA204" s="24" t="n">
        <f aca="false">$Q$6</f>
        <v>4165509.529</v>
      </c>
      <c r="AB204" s="35"/>
      <c r="AC204" s="24" t="n">
        <f aca="false">$N$6</f>
        <v>1</v>
      </c>
      <c r="AD204" s="44" t="n">
        <f aca="false">$O$6</f>
        <v>160.9</v>
      </c>
      <c r="AE204" s="36" t="n">
        <f aca="false">Y204</f>
        <v>0.225659722222222</v>
      </c>
      <c r="AF204" s="24" t="n">
        <f aca="false">$Q$6</f>
        <v>4165509.529</v>
      </c>
      <c r="AG204" s="35"/>
      <c r="AH204" s="24" t="n">
        <f aca="false">$N$6</f>
        <v>1</v>
      </c>
      <c r="AI204" s="44" t="n">
        <f aca="false">$O$6</f>
        <v>160.9</v>
      </c>
      <c r="AJ204" s="24" t="n">
        <f aca="false">$P$6</f>
        <v>25888.81</v>
      </c>
      <c r="AK204" s="36" t="n">
        <f aca="false">AE204</f>
        <v>0.225659722222222</v>
      </c>
    </row>
    <row r="205" customFormat="false" ht="14.65" hidden="false" customHeight="false" outlineLevel="0" collapsed="false">
      <c r="A205" s="35"/>
      <c r="B205" s="35"/>
      <c r="C205" s="35"/>
      <c r="D205" s="35"/>
      <c r="E205" s="35"/>
      <c r="F205" s="36"/>
      <c r="G205" s="35"/>
      <c r="H205" s="34"/>
      <c r="I205" s="35"/>
      <c r="J205" s="36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</row>
    <row r="206" customFormat="false" ht="14.65" hidden="false" customHeight="false" outlineLevel="0" collapsed="false">
      <c r="A206" s="35"/>
      <c r="B206" s="35"/>
      <c r="C206" s="35"/>
      <c r="D206" s="35"/>
      <c r="E206" s="35"/>
      <c r="F206" s="36"/>
      <c r="G206" s="35"/>
      <c r="H206" s="34"/>
      <c r="I206" s="34" t="n">
        <f aca="false">I200+1</f>
        <v>36</v>
      </c>
      <c r="J206" s="41" t="n">
        <f aca="false">L207+$F$1*L208+L209*$F$1*$F$1+L210*$F$1*$F$1*$F$1</f>
        <v>0.108118787159708</v>
      </c>
      <c r="K206" s="34" t="n">
        <f aca="false">MDETERM(N207:Q210)</f>
        <v>87075186831.3602</v>
      </c>
      <c r="L206" s="35"/>
      <c r="M206" s="35"/>
      <c r="N206" s="24" t="s">
        <v>6</v>
      </c>
      <c r="O206" s="24" t="s">
        <v>7</v>
      </c>
      <c r="P206" s="24" t="s">
        <v>8</v>
      </c>
      <c r="Q206" s="24" t="s">
        <v>9</v>
      </c>
      <c r="R206" s="24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</row>
    <row r="207" customFormat="false" ht="14.65" hidden="false" customHeight="false" outlineLevel="0" collapsed="false">
      <c r="A207" s="35"/>
      <c r="B207" s="35"/>
      <c r="C207" s="35"/>
      <c r="D207" s="35"/>
      <c r="E207" s="35"/>
      <c r="F207" s="36"/>
      <c r="G207" s="35"/>
      <c r="H207" s="34"/>
      <c r="I207" s="35" t="str">
        <f aca="false">ADDRESS(I206,2,1)</f>
        <v>$B$36</v>
      </c>
      <c r="J207" s="36" t="n">
        <f aca="true">INDIRECT(I207)</f>
        <v>0.0206712962962963</v>
      </c>
      <c r="K207" s="34" t="n">
        <f aca="false">MDETERM(S207:V210)</f>
        <v>1650330.04534734</v>
      </c>
      <c r="L207" s="34" t="n">
        <f aca="false">K207/K206</f>
        <v>1.89529314308973E-005</v>
      </c>
      <c r="M207" s="36" t="n">
        <f aca="false">J207</f>
        <v>0.0206712962962963</v>
      </c>
      <c r="N207" s="24" t="n">
        <f aca="false">$N$3</f>
        <v>1</v>
      </c>
      <c r="O207" s="24" t="n">
        <f aca="false">$O$3</f>
        <v>16</v>
      </c>
      <c r="P207" s="24" t="n">
        <f aca="false">$P$3</f>
        <v>256</v>
      </c>
      <c r="Q207" s="24" t="n">
        <f aca="false">$Q$3</f>
        <v>4096</v>
      </c>
      <c r="R207" s="24"/>
      <c r="S207" s="43" t="n">
        <f aca="false">M207</f>
        <v>0.0206712962962963</v>
      </c>
      <c r="T207" s="24" t="n">
        <f aca="false">$O$3</f>
        <v>16</v>
      </c>
      <c r="U207" s="24" t="n">
        <f aca="false">$P$3</f>
        <v>256</v>
      </c>
      <c r="V207" s="24" t="n">
        <f aca="false">$Q$3</f>
        <v>4096</v>
      </c>
      <c r="W207" s="35"/>
      <c r="X207" s="24" t="n">
        <f aca="false">$N$3</f>
        <v>1</v>
      </c>
      <c r="Y207" s="36" t="n">
        <f aca="false">S207</f>
        <v>0.0206712962962963</v>
      </c>
      <c r="Z207" s="24" t="n">
        <f aca="false">$P$3</f>
        <v>256</v>
      </c>
      <c r="AA207" s="24" t="n">
        <f aca="false">$Q$3</f>
        <v>4096</v>
      </c>
      <c r="AB207" s="35"/>
      <c r="AC207" s="24" t="n">
        <f aca="false">$N$3</f>
        <v>1</v>
      </c>
      <c r="AD207" s="24" t="n">
        <f aca="false">$O$3</f>
        <v>16</v>
      </c>
      <c r="AE207" s="36" t="n">
        <f aca="false">Y207</f>
        <v>0.0206712962962963</v>
      </c>
      <c r="AF207" s="24" t="n">
        <f aca="false">$Q$3</f>
        <v>4096</v>
      </c>
      <c r="AG207" s="35"/>
      <c r="AH207" s="24" t="n">
        <f aca="false">$N$3</f>
        <v>1</v>
      </c>
      <c r="AI207" s="24" t="n">
        <f aca="false">$O$3</f>
        <v>16</v>
      </c>
      <c r="AJ207" s="24" t="n">
        <f aca="false">$P$3</f>
        <v>256</v>
      </c>
      <c r="AK207" s="36" t="n">
        <f aca="false">AE207</f>
        <v>0.0206712962962963</v>
      </c>
    </row>
    <row r="208" customFormat="false" ht="14.65" hidden="false" customHeight="false" outlineLevel="0" collapsed="false">
      <c r="A208" s="35"/>
      <c r="B208" s="35"/>
      <c r="C208" s="35"/>
      <c r="D208" s="35"/>
      <c r="E208" s="35"/>
      <c r="F208" s="36"/>
      <c r="G208" s="35"/>
      <c r="H208" s="34"/>
      <c r="I208" s="35" t="str">
        <f aca="false">ADDRESS(I206,3,1)</f>
        <v>$C$36</v>
      </c>
      <c r="J208" s="36" t="n">
        <f aca="true">INDIRECT(I208)</f>
        <v>0.0524189814814815</v>
      </c>
      <c r="K208" s="34" t="n">
        <f aca="false">MDETERM(X207:AA210)</f>
        <v>111294019.622205</v>
      </c>
      <c r="L208" s="34" t="n">
        <f aca="false">K208/K206</f>
        <v>0.0012781370178137</v>
      </c>
      <c r="M208" s="36" t="n">
        <f aca="false">J208</f>
        <v>0.0524189814814815</v>
      </c>
      <c r="N208" s="24" t="n">
        <f aca="false">$N$4</f>
        <v>1</v>
      </c>
      <c r="O208" s="24" t="n">
        <f aca="false">$O$4</f>
        <v>40</v>
      </c>
      <c r="P208" s="24" t="n">
        <f aca="false">$P$4</f>
        <v>1600</v>
      </c>
      <c r="Q208" s="24" t="n">
        <f aca="false">$Q$4</f>
        <v>64000</v>
      </c>
      <c r="R208" s="24"/>
      <c r="S208" s="43" t="n">
        <f aca="false">M208</f>
        <v>0.0524189814814815</v>
      </c>
      <c r="T208" s="24" t="n">
        <f aca="false">$O$4</f>
        <v>40</v>
      </c>
      <c r="U208" s="24" t="n">
        <f aca="false">$P$4</f>
        <v>1600</v>
      </c>
      <c r="V208" s="24" t="n">
        <f aca="false">$Q$4</f>
        <v>64000</v>
      </c>
      <c r="W208" s="35"/>
      <c r="X208" s="24" t="n">
        <f aca="false">$N$4</f>
        <v>1</v>
      </c>
      <c r="Y208" s="36" t="n">
        <f aca="false">S208</f>
        <v>0.0524189814814815</v>
      </c>
      <c r="Z208" s="24" t="n">
        <f aca="false">$P$4</f>
        <v>1600</v>
      </c>
      <c r="AA208" s="24" t="n">
        <f aca="false">$Q$4</f>
        <v>64000</v>
      </c>
      <c r="AB208" s="35"/>
      <c r="AC208" s="24" t="n">
        <f aca="false">$N$4</f>
        <v>1</v>
      </c>
      <c r="AD208" s="24" t="n">
        <f aca="false">$O$4</f>
        <v>40</v>
      </c>
      <c r="AE208" s="36" t="n">
        <f aca="false">Y208</f>
        <v>0.0524189814814815</v>
      </c>
      <c r="AF208" s="24" t="n">
        <f aca="false">$Q$4</f>
        <v>64000</v>
      </c>
      <c r="AG208" s="35"/>
      <c r="AH208" s="24" t="n">
        <f aca="false">$N$4</f>
        <v>1</v>
      </c>
      <c r="AI208" s="24" t="n">
        <f aca="false">$O$4</f>
        <v>40</v>
      </c>
      <c r="AJ208" s="24" t="n">
        <f aca="false">$P$4</f>
        <v>1600</v>
      </c>
      <c r="AK208" s="36" t="n">
        <f aca="false">AE208</f>
        <v>0.0524189814814815</v>
      </c>
    </row>
    <row r="209" customFormat="false" ht="14.65" hidden="false" customHeight="false" outlineLevel="0" collapsed="false">
      <c r="A209" s="35"/>
      <c r="B209" s="35"/>
      <c r="C209" s="35"/>
      <c r="D209" s="35"/>
      <c r="E209" s="35"/>
      <c r="F209" s="36"/>
      <c r="G209" s="35"/>
      <c r="H209" s="34"/>
      <c r="I209" s="35" t="str">
        <f aca="false">ADDRESS(I206,4,1)</f>
        <v>$D$36</v>
      </c>
      <c r="J209" s="36" t="n">
        <f aca="true">INDIRECT(I209)</f>
        <v>0.10744212962963</v>
      </c>
      <c r="K209" s="34" t="n">
        <f aca="false">MDETERM(AC207:AF210)</f>
        <v>68356.2995891972</v>
      </c>
      <c r="L209" s="34" t="n">
        <f aca="false">K209/K206</f>
        <v>7.85026160455836E-007</v>
      </c>
      <c r="M209" s="36" t="n">
        <f aca="false">J209</f>
        <v>0.10744212962963</v>
      </c>
      <c r="N209" s="24" t="n">
        <f aca="false">$N$5</f>
        <v>1</v>
      </c>
      <c r="O209" s="24" t="n">
        <f aca="false">$O$5</f>
        <v>80</v>
      </c>
      <c r="P209" s="24" t="n">
        <f aca="false">$P$5</f>
        <v>6400</v>
      </c>
      <c r="Q209" s="24" t="n">
        <f aca="false">$Q$5</f>
        <v>512000</v>
      </c>
      <c r="R209" s="24"/>
      <c r="S209" s="43" t="n">
        <f aca="false">M209</f>
        <v>0.10744212962963</v>
      </c>
      <c r="T209" s="24" t="n">
        <f aca="false">$O$5</f>
        <v>80</v>
      </c>
      <c r="U209" s="24" t="n">
        <f aca="false">$P$5</f>
        <v>6400</v>
      </c>
      <c r="V209" s="24" t="n">
        <f aca="false">$Q$5</f>
        <v>512000</v>
      </c>
      <c r="W209" s="35"/>
      <c r="X209" s="24" t="n">
        <f aca="false">$N$5</f>
        <v>1</v>
      </c>
      <c r="Y209" s="36" t="n">
        <f aca="false">S209</f>
        <v>0.10744212962963</v>
      </c>
      <c r="Z209" s="24" t="n">
        <f aca="false">$P$5</f>
        <v>6400</v>
      </c>
      <c r="AA209" s="24" t="n">
        <f aca="false">$Q$5</f>
        <v>512000</v>
      </c>
      <c r="AB209" s="35"/>
      <c r="AC209" s="24" t="n">
        <f aca="false">$N$5</f>
        <v>1</v>
      </c>
      <c r="AD209" s="24" t="n">
        <f aca="false">$O$5</f>
        <v>80</v>
      </c>
      <c r="AE209" s="36" t="n">
        <f aca="false">Y209</f>
        <v>0.10744212962963</v>
      </c>
      <c r="AF209" s="24" t="n">
        <f aca="false">$Q$5</f>
        <v>512000</v>
      </c>
      <c r="AG209" s="35"/>
      <c r="AH209" s="24" t="n">
        <f aca="false">$N$5</f>
        <v>1</v>
      </c>
      <c r="AI209" s="24" t="n">
        <f aca="false">$O$5</f>
        <v>80</v>
      </c>
      <c r="AJ209" s="24" t="n">
        <f aca="false">$P$5</f>
        <v>6400</v>
      </c>
      <c r="AK209" s="36" t="n">
        <f aca="false">AE209</f>
        <v>0.10744212962963</v>
      </c>
    </row>
    <row r="210" customFormat="false" ht="14.65" hidden="false" customHeight="false" outlineLevel="0" collapsed="false">
      <c r="A210" s="35"/>
      <c r="B210" s="35"/>
      <c r="C210" s="35"/>
      <c r="D210" s="35"/>
      <c r="E210" s="35"/>
      <c r="F210" s="36"/>
      <c r="G210" s="35"/>
      <c r="H210" s="34"/>
      <c r="I210" s="35" t="str">
        <f aca="false">ADDRESS(I206,5,1)</f>
        <v>$E$36</v>
      </c>
      <c r="J210" s="36" t="n">
        <f aca="true">INDIRECT(I210)</f>
        <v>0.227199074074074</v>
      </c>
      <c r="K210" s="34" t="n">
        <f aca="false">MDETERM(AH207:AK210)</f>
        <v>25.1783083331888</v>
      </c>
      <c r="L210" s="34" t="n">
        <f aca="false">K210/K206</f>
        <v>2.89155949581273E-010</v>
      </c>
      <c r="M210" s="36" t="n">
        <f aca="false">J210</f>
        <v>0.227199074074074</v>
      </c>
      <c r="N210" s="24" t="n">
        <f aca="false">$N$6</f>
        <v>1</v>
      </c>
      <c r="O210" s="44" t="n">
        <f aca="false">$O$6</f>
        <v>160.9</v>
      </c>
      <c r="P210" s="24" t="n">
        <f aca="false">$P$6</f>
        <v>25888.81</v>
      </c>
      <c r="Q210" s="24" t="n">
        <f aca="false">$Q$6</f>
        <v>4165509.529</v>
      </c>
      <c r="R210" s="24"/>
      <c r="S210" s="43" t="n">
        <f aca="false">M210</f>
        <v>0.227199074074074</v>
      </c>
      <c r="T210" s="44" t="n">
        <f aca="false">$O$6</f>
        <v>160.9</v>
      </c>
      <c r="U210" s="24" t="n">
        <f aca="false">$P$6</f>
        <v>25888.81</v>
      </c>
      <c r="V210" s="24" t="n">
        <f aca="false">$Q$6</f>
        <v>4165509.529</v>
      </c>
      <c r="W210" s="35"/>
      <c r="X210" s="24" t="n">
        <f aca="false">$N$6</f>
        <v>1</v>
      </c>
      <c r="Y210" s="36" t="n">
        <f aca="false">S210</f>
        <v>0.227199074074074</v>
      </c>
      <c r="Z210" s="24" t="n">
        <f aca="false">$P$6</f>
        <v>25888.81</v>
      </c>
      <c r="AA210" s="24" t="n">
        <f aca="false">$Q$6</f>
        <v>4165509.529</v>
      </c>
      <c r="AB210" s="35"/>
      <c r="AC210" s="24" t="n">
        <f aca="false">$N$6</f>
        <v>1</v>
      </c>
      <c r="AD210" s="44" t="n">
        <f aca="false">$O$6</f>
        <v>160.9</v>
      </c>
      <c r="AE210" s="36" t="n">
        <f aca="false">Y210</f>
        <v>0.227199074074074</v>
      </c>
      <c r="AF210" s="24" t="n">
        <f aca="false">$Q$6</f>
        <v>4165509.529</v>
      </c>
      <c r="AG210" s="35"/>
      <c r="AH210" s="24" t="n">
        <f aca="false">$N$6</f>
        <v>1</v>
      </c>
      <c r="AI210" s="44" t="n">
        <f aca="false">$O$6</f>
        <v>160.9</v>
      </c>
      <c r="AJ210" s="24" t="n">
        <f aca="false">$P$6</f>
        <v>25888.81</v>
      </c>
      <c r="AK210" s="36" t="n">
        <f aca="false">AE210</f>
        <v>0.227199074074074</v>
      </c>
    </row>
    <row r="211" customFormat="false" ht="14.65" hidden="false" customHeight="false" outlineLevel="0" collapsed="false">
      <c r="A211" s="35"/>
      <c r="B211" s="35"/>
      <c r="C211" s="35"/>
      <c r="D211" s="35"/>
      <c r="E211" s="35"/>
      <c r="F211" s="36"/>
      <c r="G211" s="35"/>
      <c r="H211" s="34"/>
      <c r="I211" s="35"/>
      <c r="J211" s="36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</row>
    <row r="212" customFormat="false" ht="14.65" hidden="false" customHeight="false" outlineLevel="0" collapsed="false">
      <c r="A212" s="35"/>
      <c r="B212" s="35"/>
      <c r="C212" s="35"/>
      <c r="D212" s="35"/>
      <c r="E212" s="35"/>
      <c r="F212" s="36"/>
      <c r="G212" s="35"/>
      <c r="H212" s="34"/>
      <c r="I212" s="34" t="n">
        <f aca="false">I206+1</f>
        <v>37</v>
      </c>
      <c r="J212" s="41" t="n">
        <f aca="false">L213+$F$1*L214+L215*$F$1*$F$1+L216*$F$1*$F$1*$F$1</f>
        <v>0.10885277874144</v>
      </c>
      <c r="K212" s="34" t="n">
        <f aca="false">MDETERM(N213:Q216)</f>
        <v>87075186831.3602</v>
      </c>
      <c r="L212" s="35"/>
      <c r="M212" s="35"/>
      <c r="N212" s="24" t="s">
        <v>6</v>
      </c>
      <c r="O212" s="24" t="s">
        <v>7</v>
      </c>
      <c r="P212" s="24" t="s">
        <v>8</v>
      </c>
      <c r="Q212" s="24" t="s">
        <v>9</v>
      </c>
      <c r="R212" s="24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</row>
    <row r="213" customFormat="false" ht="14.65" hidden="false" customHeight="false" outlineLevel="0" collapsed="false">
      <c r="A213" s="35"/>
      <c r="B213" s="35"/>
      <c r="C213" s="35"/>
      <c r="D213" s="35"/>
      <c r="E213" s="35"/>
      <c r="F213" s="36"/>
      <c r="G213" s="35"/>
      <c r="H213" s="34"/>
      <c r="I213" s="35" t="str">
        <f aca="false">ADDRESS(I212,2,1)</f>
        <v>$B$37</v>
      </c>
      <c r="J213" s="36" t="n">
        <f aca="true">INDIRECT(I213)</f>
        <v>0.0207986111111111</v>
      </c>
      <c r="K213" s="34" t="n">
        <f aca="false">MDETERM(S213:V216)</f>
        <v>-136276.100103465</v>
      </c>
      <c r="L213" s="34" t="n">
        <f aca="false">K213/K212</f>
        <v>-1.56503942239472E-006</v>
      </c>
      <c r="M213" s="36" t="n">
        <f aca="false">J213</f>
        <v>0.0207986111111111</v>
      </c>
      <c r="N213" s="24" t="n">
        <f aca="false">$N$3</f>
        <v>1</v>
      </c>
      <c r="O213" s="24" t="n">
        <f aca="false">$O$3</f>
        <v>16</v>
      </c>
      <c r="P213" s="24" t="n">
        <f aca="false">$P$3</f>
        <v>256</v>
      </c>
      <c r="Q213" s="24" t="n">
        <f aca="false">$Q$3</f>
        <v>4096</v>
      </c>
      <c r="R213" s="24"/>
      <c r="S213" s="43" t="n">
        <f aca="false">M213</f>
        <v>0.0207986111111111</v>
      </c>
      <c r="T213" s="24" t="n">
        <f aca="false">$O$3</f>
        <v>16</v>
      </c>
      <c r="U213" s="24" t="n">
        <f aca="false">$P$3</f>
        <v>256</v>
      </c>
      <c r="V213" s="24" t="n">
        <f aca="false">$Q$3</f>
        <v>4096</v>
      </c>
      <c r="W213" s="35"/>
      <c r="X213" s="24" t="n">
        <f aca="false">$N$3</f>
        <v>1</v>
      </c>
      <c r="Y213" s="36" t="n">
        <f aca="false">S213</f>
        <v>0.0207986111111111</v>
      </c>
      <c r="Z213" s="24" t="n">
        <f aca="false">$P$3</f>
        <v>256</v>
      </c>
      <c r="AA213" s="24" t="n">
        <f aca="false">$Q$3</f>
        <v>4096</v>
      </c>
      <c r="AB213" s="35"/>
      <c r="AC213" s="24" t="n">
        <f aca="false">$N$3</f>
        <v>1</v>
      </c>
      <c r="AD213" s="24" t="n">
        <f aca="false">$O$3</f>
        <v>16</v>
      </c>
      <c r="AE213" s="36" t="n">
        <f aca="false">Y213</f>
        <v>0.0207986111111111</v>
      </c>
      <c r="AF213" s="24" t="n">
        <f aca="false">$Q$3</f>
        <v>4096</v>
      </c>
      <c r="AG213" s="35"/>
      <c r="AH213" s="24" t="n">
        <f aca="false">$N$3</f>
        <v>1</v>
      </c>
      <c r="AI213" s="24" t="n">
        <f aca="false">$O$3</f>
        <v>16</v>
      </c>
      <c r="AJ213" s="24" t="n">
        <f aca="false">$P$3</f>
        <v>256</v>
      </c>
      <c r="AK213" s="36" t="n">
        <f aca="false">AE213</f>
        <v>0.0207986111111111</v>
      </c>
    </row>
    <row r="214" customFormat="false" ht="14.65" hidden="false" customHeight="false" outlineLevel="0" collapsed="false">
      <c r="A214" s="35"/>
      <c r="B214" s="35"/>
      <c r="C214" s="35"/>
      <c r="D214" s="35"/>
      <c r="E214" s="35"/>
      <c r="F214" s="36"/>
      <c r="G214" s="35"/>
      <c r="H214" s="34"/>
      <c r="I214" s="35" t="str">
        <f aca="false">ADDRESS(I212,3,1)</f>
        <v>$C$37</v>
      </c>
      <c r="J214" s="36" t="n">
        <f aca="true">INDIRECT(I214)</f>
        <v>0.0527662037037037</v>
      </c>
      <c r="K214" s="34" t="n">
        <f aca="false">MDETERM(X213:AA216)</f>
        <v>112106763.62851</v>
      </c>
      <c r="L214" s="34" t="n">
        <f aca="false">K214/K212</f>
        <v>0.00128747083650396</v>
      </c>
      <c r="M214" s="36" t="n">
        <f aca="false">J214</f>
        <v>0.0527662037037037</v>
      </c>
      <c r="N214" s="24" t="n">
        <f aca="false">$N$4</f>
        <v>1</v>
      </c>
      <c r="O214" s="24" t="n">
        <f aca="false">$O$4</f>
        <v>40</v>
      </c>
      <c r="P214" s="24" t="n">
        <f aca="false">$P$4</f>
        <v>1600</v>
      </c>
      <c r="Q214" s="24" t="n">
        <f aca="false">$Q$4</f>
        <v>64000</v>
      </c>
      <c r="R214" s="24"/>
      <c r="S214" s="43" t="n">
        <f aca="false">M214</f>
        <v>0.0527662037037037</v>
      </c>
      <c r="T214" s="24" t="n">
        <f aca="false">$O$4</f>
        <v>40</v>
      </c>
      <c r="U214" s="24" t="n">
        <f aca="false">$P$4</f>
        <v>1600</v>
      </c>
      <c r="V214" s="24" t="n">
        <f aca="false">$Q$4</f>
        <v>64000</v>
      </c>
      <c r="W214" s="35"/>
      <c r="X214" s="24" t="n">
        <f aca="false">$N$4</f>
        <v>1</v>
      </c>
      <c r="Y214" s="36" t="n">
        <f aca="false">S214</f>
        <v>0.0527662037037037</v>
      </c>
      <c r="Z214" s="24" t="n">
        <f aca="false">$P$4</f>
        <v>1600</v>
      </c>
      <c r="AA214" s="24" t="n">
        <f aca="false">$Q$4</f>
        <v>64000</v>
      </c>
      <c r="AB214" s="35"/>
      <c r="AC214" s="24" t="n">
        <f aca="false">$N$4</f>
        <v>1</v>
      </c>
      <c r="AD214" s="24" t="n">
        <f aca="false">$O$4</f>
        <v>40</v>
      </c>
      <c r="AE214" s="36" t="n">
        <f aca="false">Y214</f>
        <v>0.0527662037037037</v>
      </c>
      <c r="AF214" s="24" t="n">
        <f aca="false">$Q$4</f>
        <v>64000</v>
      </c>
      <c r="AG214" s="35"/>
      <c r="AH214" s="24" t="n">
        <f aca="false">$N$4</f>
        <v>1</v>
      </c>
      <c r="AI214" s="24" t="n">
        <f aca="false">$O$4</f>
        <v>40</v>
      </c>
      <c r="AJ214" s="24" t="n">
        <f aca="false">$P$4</f>
        <v>1600</v>
      </c>
      <c r="AK214" s="36" t="n">
        <f aca="false">AE214</f>
        <v>0.0527662037037037</v>
      </c>
    </row>
    <row r="215" customFormat="false" ht="14.65" hidden="false" customHeight="false" outlineLevel="0" collapsed="false">
      <c r="A215" s="35"/>
      <c r="B215" s="35"/>
      <c r="C215" s="35"/>
      <c r="D215" s="35"/>
      <c r="E215" s="35"/>
      <c r="F215" s="36"/>
      <c r="G215" s="35"/>
      <c r="H215" s="34"/>
      <c r="I215" s="35" t="str">
        <f aca="false">ADDRESS(I212,4,1)</f>
        <v>$D$37</v>
      </c>
      <c r="J215" s="36" t="n">
        <f aca="true">INDIRECT(I215)</f>
        <v>0.108171296296296</v>
      </c>
      <c r="K215" s="34" t="n">
        <f aca="false">MDETERM(AC213:AF216)</f>
        <v>67704.8740813615</v>
      </c>
      <c r="L215" s="34" t="n">
        <f aca="false">K215/K212</f>
        <v>7.77544976302911E-007</v>
      </c>
      <c r="M215" s="36" t="n">
        <f aca="false">J215</f>
        <v>0.108171296296296</v>
      </c>
      <c r="N215" s="24" t="n">
        <f aca="false">$N$5</f>
        <v>1</v>
      </c>
      <c r="O215" s="24" t="n">
        <f aca="false">$O$5</f>
        <v>80</v>
      </c>
      <c r="P215" s="24" t="n">
        <f aca="false">$P$5</f>
        <v>6400</v>
      </c>
      <c r="Q215" s="24" t="n">
        <f aca="false">$Q$5</f>
        <v>512000</v>
      </c>
      <c r="R215" s="24"/>
      <c r="S215" s="43" t="n">
        <f aca="false">M215</f>
        <v>0.108171296296296</v>
      </c>
      <c r="T215" s="24" t="n">
        <f aca="false">$O$5</f>
        <v>80</v>
      </c>
      <c r="U215" s="24" t="n">
        <f aca="false">$P$5</f>
        <v>6400</v>
      </c>
      <c r="V215" s="24" t="n">
        <f aca="false">$Q$5</f>
        <v>512000</v>
      </c>
      <c r="W215" s="35"/>
      <c r="X215" s="24" t="n">
        <f aca="false">$N$5</f>
        <v>1</v>
      </c>
      <c r="Y215" s="36" t="n">
        <f aca="false">S215</f>
        <v>0.108171296296296</v>
      </c>
      <c r="Z215" s="24" t="n">
        <f aca="false">$P$5</f>
        <v>6400</v>
      </c>
      <c r="AA215" s="24" t="n">
        <f aca="false">$Q$5</f>
        <v>512000</v>
      </c>
      <c r="AB215" s="35"/>
      <c r="AC215" s="24" t="n">
        <f aca="false">$N$5</f>
        <v>1</v>
      </c>
      <c r="AD215" s="24" t="n">
        <f aca="false">$O$5</f>
        <v>80</v>
      </c>
      <c r="AE215" s="36" t="n">
        <f aca="false">Y215</f>
        <v>0.108171296296296</v>
      </c>
      <c r="AF215" s="24" t="n">
        <f aca="false">$Q$5</f>
        <v>512000</v>
      </c>
      <c r="AG215" s="35"/>
      <c r="AH215" s="24" t="n">
        <f aca="false">$N$5</f>
        <v>1</v>
      </c>
      <c r="AI215" s="24" t="n">
        <f aca="false">$O$5</f>
        <v>80</v>
      </c>
      <c r="AJ215" s="24" t="n">
        <f aca="false">$P$5</f>
        <v>6400</v>
      </c>
      <c r="AK215" s="36" t="n">
        <f aca="false">AE215</f>
        <v>0.108171296296296</v>
      </c>
    </row>
    <row r="216" customFormat="false" ht="14.65" hidden="false" customHeight="false" outlineLevel="0" collapsed="false">
      <c r="A216" s="35"/>
      <c r="B216" s="35"/>
      <c r="C216" s="35"/>
      <c r="D216" s="35"/>
      <c r="E216" s="35"/>
      <c r="F216" s="36"/>
      <c r="G216" s="35"/>
      <c r="H216" s="34"/>
      <c r="I216" s="35" t="str">
        <f aca="false">ADDRESS(I212,5,1)</f>
        <v>$E$37</v>
      </c>
      <c r="J216" s="36" t="n">
        <f aca="true">INDIRECT(I216)</f>
        <v>0.228900462962963</v>
      </c>
      <c r="K216" s="34" t="n">
        <f aca="false">MDETERM(AH213:AK216)</f>
        <v>33.8277861112386</v>
      </c>
      <c r="L216" s="34" t="n">
        <f aca="false">K216/K212</f>
        <v>3.88489388794001E-010</v>
      </c>
      <c r="M216" s="36" t="n">
        <f aca="false">J216</f>
        <v>0.228900462962963</v>
      </c>
      <c r="N216" s="24" t="n">
        <f aca="false">$N$6</f>
        <v>1</v>
      </c>
      <c r="O216" s="44" t="n">
        <f aca="false">$O$6</f>
        <v>160.9</v>
      </c>
      <c r="P216" s="24" t="n">
        <f aca="false">$P$6</f>
        <v>25888.81</v>
      </c>
      <c r="Q216" s="24" t="n">
        <f aca="false">$Q$6</f>
        <v>4165509.529</v>
      </c>
      <c r="R216" s="24"/>
      <c r="S216" s="43" t="n">
        <f aca="false">M216</f>
        <v>0.228900462962963</v>
      </c>
      <c r="T216" s="44" t="n">
        <f aca="false">$O$6</f>
        <v>160.9</v>
      </c>
      <c r="U216" s="24" t="n">
        <f aca="false">$P$6</f>
        <v>25888.81</v>
      </c>
      <c r="V216" s="24" t="n">
        <f aca="false">$Q$6</f>
        <v>4165509.529</v>
      </c>
      <c r="W216" s="35"/>
      <c r="X216" s="24" t="n">
        <f aca="false">$N$6</f>
        <v>1</v>
      </c>
      <c r="Y216" s="36" t="n">
        <f aca="false">S216</f>
        <v>0.228900462962963</v>
      </c>
      <c r="Z216" s="24" t="n">
        <f aca="false">$P$6</f>
        <v>25888.81</v>
      </c>
      <c r="AA216" s="24" t="n">
        <f aca="false">$Q$6</f>
        <v>4165509.529</v>
      </c>
      <c r="AB216" s="35"/>
      <c r="AC216" s="24" t="n">
        <f aca="false">$N$6</f>
        <v>1</v>
      </c>
      <c r="AD216" s="44" t="n">
        <f aca="false">$O$6</f>
        <v>160.9</v>
      </c>
      <c r="AE216" s="36" t="n">
        <f aca="false">Y216</f>
        <v>0.228900462962963</v>
      </c>
      <c r="AF216" s="24" t="n">
        <f aca="false">$Q$6</f>
        <v>4165509.529</v>
      </c>
      <c r="AG216" s="35"/>
      <c r="AH216" s="24" t="n">
        <f aca="false">$N$6</f>
        <v>1</v>
      </c>
      <c r="AI216" s="44" t="n">
        <f aca="false">$O$6</f>
        <v>160.9</v>
      </c>
      <c r="AJ216" s="24" t="n">
        <f aca="false">$P$6</f>
        <v>25888.81</v>
      </c>
      <c r="AK216" s="36" t="n">
        <f aca="false">AE216</f>
        <v>0.228900462962963</v>
      </c>
    </row>
    <row r="217" customFormat="false" ht="14.65" hidden="false" customHeight="false" outlineLevel="0" collapsed="false">
      <c r="A217" s="35"/>
      <c r="B217" s="35"/>
      <c r="C217" s="35"/>
      <c r="D217" s="35"/>
      <c r="E217" s="35"/>
      <c r="F217" s="36"/>
      <c r="G217" s="35"/>
      <c r="H217" s="34"/>
      <c r="I217" s="35"/>
      <c r="J217" s="36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</row>
    <row r="218" customFormat="false" ht="14.65" hidden="false" customHeight="false" outlineLevel="0" collapsed="false">
      <c r="A218" s="35"/>
      <c r="B218" s="35"/>
      <c r="C218" s="35"/>
      <c r="D218" s="35"/>
      <c r="E218" s="35"/>
      <c r="F218" s="36"/>
      <c r="G218" s="35"/>
      <c r="H218" s="34"/>
      <c r="I218" s="34" t="n">
        <f aca="false">I212+1</f>
        <v>38</v>
      </c>
      <c r="J218" s="41" t="n">
        <f aca="false">L219+$F$1*L220+L221*$F$1*$F$1+L222*$F$1*$F$1*$F$1</f>
        <v>0.109668705449127</v>
      </c>
      <c r="K218" s="34" t="n">
        <f aca="false">MDETERM(N219:Q222)</f>
        <v>87075186831.3602</v>
      </c>
      <c r="L218" s="35"/>
      <c r="M218" s="35"/>
      <c r="N218" s="24" t="s">
        <v>6</v>
      </c>
      <c r="O218" s="24" t="s">
        <v>7</v>
      </c>
      <c r="P218" s="24" t="s">
        <v>8</v>
      </c>
      <c r="Q218" s="24" t="s">
        <v>9</v>
      </c>
      <c r="R218" s="24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</row>
    <row r="219" customFormat="false" ht="14.65" hidden="false" customHeight="false" outlineLevel="0" collapsed="false">
      <c r="A219" s="35"/>
      <c r="B219" s="35"/>
      <c r="C219" s="35"/>
      <c r="D219" s="35"/>
      <c r="E219" s="35"/>
      <c r="F219" s="36"/>
      <c r="G219" s="35"/>
      <c r="H219" s="34"/>
      <c r="I219" s="35" t="str">
        <f aca="false">ADDRESS(I218,2,1)</f>
        <v>$B$38</v>
      </c>
      <c r="J219" s="36" t="n">
        <f aca="true">INDIRECT(I219)</f>
        <v>0.0209490740740741</v>
      </c>
      <c r="K219" s="34" t="n">
        <f aca="false">MDETERM(S219:V222)</f>
        <v>2124953.45171401</v>
      </c>
      <c r="L219" s="34" t="n">
        <f aca="false">K219/K218</f>
        <v>2.44036622721171E-005</v>
      </c>
      <c r="M219" s="36" t="n">
        <f aca="false">J219</f>
        <v>0.0209490740740741</v>
      </c>
      <c r="N219" s="24" t="n">
        <f aca="false">$N$3</f>
        <v>1</v>
      </c>
      <c r="O219" s="24" t="n">
        <f aca="false">$O$3</f>
        <v>16</v>
      </c>
      <c r="P219" s="24" t="n">
        <f aca="false">$P$3</f>
        <v>256</v>
      </c>
      <c r="Q219" s="24" t="n">
        <f aca="false">$Q$3</f>
        <v>4096</v>
      </c>
      <c r="R219" s="24"/>
      <c r="S219" s="43" t="n">
        <f aca="false">M219</f>
        <v>0.0209490740740741</v>
      </c>
      <c r="T219" s="24" t="n">
        <f aca="false">$O$3</f>
        <v>16</v>
      </c>
      <c r="U219" s="24" t="n">
        <f aca="false">$P$3</f>
        <v>256</v>
      </c>
      <c r="V219" s="24" t="n">
        <f aca="false">$Q$3</f>
        <v>4096</v>
      </c>
      <c r="W219" s="35"/>
      <c r="X219" s="24" t="n">
        <f aca="false">$N$3</f>
        <v>1</v>
      </c>
      <c r="Y219" s="36" t="n">
        <f aca="false">S219</f>
        <v>0.0209490740740741</v>
      </c>
      <c r="Z219" s="24" t="n">
        <f aca="false">$P$3</f>
        <v>256</v>
      </c>
      <c r="AA219" s="24" t="n">
        <f aca="false">$Q$3</f>
        <v>4096</v>
      </c>
      <c r="AB219" s="35"/>
      <c r="AC219" s="24" t="n">
        <f aca="false">$N$3</f>
        <v>1</v>
      </c>
      <c r="AD219" s="24" t="n">
        <f aca="false">$O$3</f>
        <v>16</v>
      </c>
      <c r="AE219" s="36" t="n">
        <f aca="false">Y219</f>
        <v>0.0209490740740741</v>
      </c>
      <c r="AF219" s="24" t="n">
        <f aca="false">$Q$3</f>
        <v>4096</v>
      </c>
      <c r="AG219" s="35"/>
      <c r="AH219" s="24" t="n">
        <f aca="false">$N$3</f>
        <v>1</v>
      </c>
      <c r="AI219" s="24" t="n">
        <f aca="false">$O$3</f>
        <v>16</v>
      </c>
      <c r="AJ219" s="24" t="n">
        <f aca="false">$P$3</f>
        <v>256</v>
      </c>
      <c r="AK219" s="36" t="n">
        <f aca="false">AE219</f>
        <v>0.0209490740740741</v>
      </c>
    </row>
    <row r="220" customFormat="false" ht="14.65" hidden="false" customHeight="false" outlineLevel="0" collapsed="false">
      <c r="A220" s="35"/>
      <c r="B220" s="35"/>
      <c r="C220" s="35"/>
      <c r="D220" s="35"/>
      <c r="E220" s="35"/>
      <c r="F220" s="36"/>
      <c r="G220" s="35"/>
      <c r="H220" s="34"/>
      <c r="I220" s="35" t="str">
        <f aca="false">ADDRESS(I218,3,1)</f>
        <v>$C$38</v>
      </c>
      <c r="J220" s="36" t="n">
        <f aca="true">INDIRECT(I220)</f>
        <v>0.0531365740740741</v>
      </c>
      <c r="K220" s="34" t="n">
        <f aca="false">MDETERM(X219:AA222)</f>
        <v>112732034.101669</v>
      </c>
      <c r="L220" s="34" t="n">
        <f aca="false">K220/K218</f>
        <v>0.00129465164766168</v>
      </c>
      <c r="M220" s="36" t="n">
        <f aca="false">J220</f>
        <v>0.0531365740740741</v>
      </c>
      <c r="N220" s="24" t="n">
        <f aca="false">$N$4</f>
        <v>1</v>
      </c>
      <c r="O220" s="24" t="n">
        <f aca="false">$O$4</f>
        <v>40</v>
      </c>
      <c r="P220" s="24" t="n">
        <f aca="false">$P$4</f>
        <v>1600</v>
      </c>
      <c r="Q220" s="24" t="n">
        <f aca="false">$Q$4</f>
        <v>64000</v>
      </c>
      <c r="R220" s="24"/>
      <c r="S220" s="43" t="n">
        <f aca="false">M220</f>
        <v>0.0531365740740741</v>
      </c>
      <c r="T220" s="24" t="n">
        <f aca="false">$O$4</f>
        <v>40</v>
      </c>
      <c r="U220" s="24" t="n">
        <f aca="false">$P$4</f>
        <v>1600</v>
      </c>
      <c r="V220" s="24" t="n">
        <f aca="false">$Q$4</f>
        <v>64000</v>
      </c>
      <c r="W220" s="35"/>
      <c r="X220" s="24" t="n">
        <f aca="false">$N$4</f>
        <v>1</v>
      </c>
      <c r="Y220" s="36" t="n">
        <f aca="false">S220</f>
        <v>0.0531365740740741</v>
      </c>
      <c r="Z220" s="24" t="n">
        <f aca="false">$P$4</f>
        <v>1600</v>
      </c>
      <c r="AA220" s="24" t="n">
        <f aca="false">$Q$4</f>
        <v>64000</v>
      </c>
      <c r="AB220" s="35"/>
      <c r="AC220" s="24" t="n">
        <f aca="false">$N$4</f>
        <v>1</v>
      </c>
      <c r="AD220" s="24" t="n">
        <f aca="false">$O$4</f>
        <v>40</v>
      </c>
      <c r="AE220" s="36" t="n">
        <f aca="false">Y220</f>
        <v>0.0531365740740741</v>
      </c>
      <c r="AF220" s="24" t="n">
        <f aca="false">$Q$4</f>
        <v>64000</v>
      </c>
      <c r="AG220" s="35"/>
      <c r="AH220" s="24" t="n">
        <f aca="false">$N$4</f>
        <v>1</v>
      </c>
      <c r="AI220" s="24" t="n">
        <f aca="false">$O$4</f>
        <v>40</v>
      </c>
      <c r="AJ220" s="24" t="n">
        <f aca="false">$P$4</f>
        <v>1600</v>
      </c>
      <c r="AK220" s="36" t="n">
        <f aca="false">AE220</f>
        <v>0.0531365740740741</v>
      </c>
    </row>
    <row r="221" customFormat="false" ht="14.65" hidden="false" customHeight="false" outlineLevel="0" collapsed="false">
      <c r="A221" s="35"/>
      <c r="B221" s="35"/>
      <c r="C221" s="35"/>
      <c r="D221" s="35"/>
      <c r="E221" s="35"/>
      <c r="F221" s="36"/>
      <c r="G221" s="35"/>
      <c r="H221" s="34"/>
      <c r="I221" s="35" t="str">
        <f aca="false">ADDRESS(I218,4,1)</f>
        <v>$D$38</v>
      </c>
      <c r="J221" s="36" t="n">
        <f aca="true">INDIRECT(I221)</f>
        <v>0.108981481481481</v>
      </c>
      <c r="K221" s="34" t="n">
        <f aca="false">MDETERM(AC219:AF222)</f>
        <v>71073.625141621</v>
      </c>
      <c r="L221" s="34" t="n">
        <f aca="false">K221/K218</f>
        <v>8.16232818188152E-007</v>
      </c>
      <c r="M221" s="36" t="n">
        <f aca="false">J221</f>
        <v>0.108981481481481</v>
      </c>
      <c r="N221" s="24" t="n">
        <f aca="false">$N$5</f>
        <v>1</v>
      </c>
      <c r="O221" s="24" t="n">
        <f aca="false">$O$5</f>
        <v>80</v>
      </c>
      <c r="P221" s="24" t="n">
        <f aca="false">$P$5</f>
        <v>6400</v>
      </c>
      <c r="Q221" s="24" t="n">
        <f aca="false">$Q$5</f>
        <v>512000</v>
      </c>
      <c r="R221" s="24"/>
      <c r="S221" s="43" t="n">
        <f aca="false">M221</f>
        <v>0.108981481481481</v>
      </c>
      <c r="T221" s="24" t="n">
        <f aca="false">$O$5</f>
        <v>80</v>
      </c>
      <c r="U221" s="24" t="n">
        <f aca="false">$P$5</f>
        <v>6400</v>
      </c>
      <c r="V221" s="24" t="n">
        <f aca="false">$Q$5</f>
        <v>512000</v>
      </c>
      <c r="W221" s="35"/>
      <c r="X221" s="24" t="n">
        <f aca="false">$N$5</f>
        <v>1</v>
      </c>
      <c r="Y221" s="36" t="n">
        <f aca="false">S221</f>
        <v>0.108981481481481</v>
      </c>
      <c r="Z221" s="24" t="n">
        <f aca="false">$P$5</f>
        <v>6400</v>
      </c>
      <c r="AA221" s="24" t="n">
        <f aca="false">$Q$5</f>
        <v>512000</v>
      </c>
      <c r="AB221" s="35"/>
      <c r="AC221" s="24" t="n">
        <f aca="false">$N$5</f>
        <v>1</v>
      </c>
      <c r="AD221" s="24" t="n">
        <f aca="false">$O$5</f>
        <v>80</v>
      </c>
      <c r="AE221" s="36" t="n">
        <f aca="false">Y221</f>
        <v>0.108981481481481</v>
      </c>
      <c r="AF221" s="24" t="n">
        <f aca="false">$Q$5</f>
        <v>512000</v>
      </c>
      <c r="AG221" s="35"/>
      <c r="AH221" s="24" t="n">
        <f aca="false">$N$5</f>
        <v>1</v>
      </c>
      <c r="AI221" s="24" t="n">
        <f aca="false">$O$5</f>
        <v>80</v>
      </c>
      <c r="AJ221" s="24" t="n">
        <f aca="false">$P$5</f>
        <v>6400</v>
      </c>
      <c r="AK221" s="36" t="n">
        <f aca="false">AE221</f>
        <v>0.108981481481481</v>
      </c>
    </row>
    <row r="222" customFormat="false" ht="14.65" hidden="false" customHeight="false" outlineLevel="0" collapsed="false">
      <c r="A222" s="35"/>
      <c r="B222" s="35"/>
      <c r="C222" s="35"/>
      <c r="D222" s="35"/>
      <c r="E222" s="35"/>
      <c r="F222" s="36"/>
      <c r="G222" s="35"/>
      <c r="H222" s="34"/>
      <c r="I222" s="35" t="str">
        <f aca="false">ADDRESS(I218,5,1)</f>
        <v>$E$38</v>
      </c>
      <c r="J222" s="36" t="n">
        <f aca="true">INDIRECT(I222)</f>
        <v>0.230775462962963</v>
      </c>
      <c r="K222" s="34" t="n">
        <f aca="false">MDETERM(AH219:AK222)</f>
        <v>27.3905833335442</v>
      </c>
      <c r="L222" s="34" t="n">
        <f aca="false">K222/K218</f>
        <v>3.14562441153207E-010</v>
      </c>
      <c r="M222" s="36" t="n">
        <f aca="false">J222</f>
        <v>0.230775462962963</v>
      </c>
      <c r="N222" s="24" t="n">
        <f aca="false">$N$6</f>
        <v>1</v>
      </c>
      <c r="O222" s="44" t="n">
        <f aca="false">$O$6</f>
        <v>160.9</v>
      </c>
      <c r="P222" s="24" t="n">
        <f aca="false">$P$6</f>
        <v>25888.81</v>
      </c>
      <c r="Q222" s="24" t="n">
        <f aca="false">$Q$6</f>
        <v>4165509.529</v>
      </c>
      <c r="R222" s="24"/>
      <c r="S222" s="43" t="n">
        <f aca="false">M222</f>
        <v>0.230775462962963</v>
      </c>
      <c r="T222" s="44" t="n">
        <f aca="false">$O$6</f>
        <v>160.9</v>
      </c>
      <c r="U222" s="24" t="n">
        <f aca="false">$P$6</f>
        <v>25888.81</v>
      </c>
      <c r="V222" s="24" t="n">
        <f aca="false">$Q$6</f>
        <v>4165509.529</v>
      </c>
      <c r="W222" s="35"/>
      <c r="X222" s="24" t="n">
        <f aca="false">$N$6</f>
        <v>1</v>
      </c>
      <c r="Y222" s="36" t="n">
        <f aca="false">S222</f>
        <v>0.230775462962963</v>
      </c>
      <c r="Z222" s="24" t="n">
        <f aca="false">$P$6</f>
        <v>25888.81</v>
      </c>
      <c r="AA222" s="24" t="n">
        <f aca="false">$Q$6</f>
        <v>4165509.529</v>
      </c>
      <c r="AB222" s="35"/>
      <c r="AC222" s="24" t="n">
        <f aca="false">$N$6</f>
        <v>1</v>
      </c>
      <c r="AD222" s="44" t="n">
        <f aca="false">$O$6</f>
        <v>160.9</v>
      </c>
      <c r="AE222" s="36" t="n">
        <f aca="false">Y222</f>
        <v>0.230775462962963</v>
      </c>
      <c r="AF222" s="24" t="n">
        <f aca="false">$Q$6</f>
        <v>4165509.529</v>
      </c>
      <c r="AG222" s="35"/>
      <c r="AH222" s="24" t="n">
        <f aca="false">$N$6</f>
        <v>1</v>
      </c>
      <c r="AI222" s="44" t="n">
        <f aca="false">$O$6</f>
        <v>160.9</v>
      </c>
      <c r="AJ222" s="24" t="n">
        <f aca="false">$P$6</f>
        <v>25888.81</v>
      </c>
      <c r="AK222" s="36" t="n">
        <f aca="false">AE222</f>
        <v>0.230775462962963</v>
      </c>
    </row>
    <row r="223" customFormat="false" ht="14.65" hidden="false" customHeight="false" outlineLevel="0" collapsed="false">
      <c r="A223" s="35"/>
      <c r="B223" s="35"/>
      <c r="C223" s="35"/>
      <c r="D223" s="35"/>
      <c r="E223" s="35"/>
      <c r="F223" s="36"/>
      <c r="G223" s="35"/>
      <c r="H223" s="34"/>
      <c r="I223" s="35"/>
      <c r="J223" s="36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</row>
    <row r="224" customFormat="false" ht="14.65" hidden="false" customHeight="false" outlineLevel="0" collapsed="false">
      <c r="A224" s="35"/>
      <c r="B224" s="35"/>
      <c r="C224" s="35"/>
      <c r="D224" s="35"/>
      <c r="E224" s="35"/>
      <c r="F224" s="36"/>
      <c r="G224" s="35"/>
      <c r="H224" s="34"/>
      <c r="I224" s="34" t="n">
        <f aca="false">I218+1</f>
        <v>39</v>
      </c>
      <c r="J224" s="41" t="n">
        <f aca="false">L225+$F$1*L226+L227*$F$1*$F$1+L228*$F$1*$F$1*$F$1</f>
        <v>0.110577659601155</v>
      </c>
      <c r="K224" s="34" t="n">
        <f aca="false">MDETERM(N225:Q228)</f>
        <v>87075186831.3602</v>
      </c>
      <c r="L224" s="35"/>
      <c r="M224" s="35"/>
      <c r="N224" s="24" t="s">
        <v>6</v>
      </c>
      <c r="O224" s="24" t="s">
        <v>7</v>
      </c>
      <c r="P224" s="24" t="s">
        <v>8</v>
      </c>
      <c r="Q224" s="24" t="s">
        <v>9</v>
      </c>
      <c r="R224" s="24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</row>
    <row r="225" customFormat="false" ht="14.65" hidden="false" customHeight="false" outlineLevel="0" collapsed="false">
      <c r="A225" s="35"/>
      <c r="B225" s="35"/>
      <c r="C225" s="35"/>
      <c r="D225" s="35"/>
      <c r="E225" s="35"/>
      <c r="F225" s="36"/>
      <c r="G225" s="35"/>
      <c r="H225" s="34"/>
      <c r="I225" s="35" t="str">
        <f aca="false">ADDRESS(I224,2,1)</f>
        <v>$B$39</v>
      </c>
      <c r="J225" s="36" t="n">
        <f aca="true">INDIRECT(I225)</f>
        <v>0.021099537037037</v>
      </c>
      <c r="K225" s="34" t="n">
        <f aca="false">MDETERM(S225:V228)</f>
        <v>622722.431100795</v>
      </c>
      <c r="L225" s="34" t="n">
        <f aca="false">K225/K224</f>
        <v>7.15154860714603E-006</v>
      </c>
      <c r="M225" s="36" t="n">
        <f aca="false">J225</f>
        <v>0.021099537037037</v>
      </c>
      <c r="N225" s="24" t="n">
        <f aca="false">$N$3</f>
        <v>1</v>
      </c>
      <c r="O225" s="24" t="n">
        <f aca="false">$O$3</f>
        <v>16</v>
      </c>
      <c r="P225" s="24" t="n">
        <f aca="false">$P$3</f>
        <v>256</v>
      </c>
      <c r="Q225" s="24" t="n">
        <f aca="false">$Q$3</f>
        <v>4096</v>
      </c>
      <c r="R225" s="24"/>
      <c r="S225" s="43" t="n">
        <f aca="false">M225</f>
        <v>0.021099537037037</v>
      </c>
      <c r="T225" s="24" t="n">
        <f aca="false">$O$3</f>
        <v>16</v>
      </c>
      <c r="U225" s="24" t="n">
        <f aca="false">$P$3</f>
        <v>256</v>
      </c>
      <c r="V225" s="24" t="n">
        <f aca="false">$Q$3</f>
        <v>4096</v>
      </c>
      <c r="W225" s="35"/>
      <c r="X225" s="24" t="n">
        <f aca="false">$N$3</f>
        <v>1</v>
      </c>
      <c r="Y225" s="36" t="n">
        <f aca="false">S225</f>
        <v>0.021099537037037</v>
      </c>
      <c r="Z225" s="24" t="n">
        <f aca="false">$P$3</f>
        <v>256</v>
      </c>
      <c r="AA225" s="24" t="n">
        <f aca="false">$Q$3</f>
        <v>4096</v>
      </c>
      <c r="AB225" s="35"/>
      <c r="AC225" s="24" t="n">
        <f aca="false">$N$3</f>
        <v>1</v>
      </c>
      <c r="AD225" s="24" t="n">
        <f aca="false">$O$3</f>
        <v>16</v>
      </c>
      <c r="AE225" s="36" t="n">
        <f aca="false">Y225</f>
        <v>0.021099537037037</v>
      </c>
      <c r="AF225" s="24" t="n">
        <f aca="false">$Q$3</f>
        <v>4096</v>
      </c>
      <c r="AG225" s="35"/>
      <c r="AH225" s="24" t="n">
        <f aca="false">$N$3</f>
        <v>1</v>
      </c>
      <c r="AI225" s="24" t="n">
        <f aca="false">$O$3</f>
        <v>16</v>
      </c>
      <c r="AJ225" s="24" t="n">
        <f aca="false">$P$3</f>
        <v>256</v>
      </c>
      <c r="AK225" s="36" t="n">
        <f aca="false">AE225</f>
        <v>0.021099537037037</v>
      </c>
    </row>
    <row r="226" customFormat="false" ht="14.65" hidden="false" customHeight="false" outlineLevel="0" collapsed="false">
      <c r="A226" s="35"/>
      <c r="B226" s="35"/>
      <c r="C226" s="35"/>
      <c r="D226" s="35"/>
      <c r="E226" s="35"/>
      <c r="F226" s="36"/>
      <c r="G226" s="35"/>
      <c r="H226" s="34"/>
      <c r="I226" s="35" t="str">
        <f aca="false">ADDRESS(I224,3,1)</f>
        <v>$C$39</v>
      </c>
      <c r="J226" s="36" t="n">
        <f aca="true">INDIRECT(I226)</f>
        <v>0.0535532407407407</v>
      </c>
      <c r="K226" s="34" t="n">
        <f aca="false">MDETERM(X225:AA228)</f>
        <v>113624470.71031</v>
      </c>
      <c r="L226" s="34" t="n">
        <f aca="false">K226/K224</f>
        <v>0.00130490068233064</v>
      </c>
      <c r="M226" s="36" t="n">
        <f aca="false">J226</f>
        <v>0.0535532407407407</v>
      </c>
      <c r="N226" s="24" t="n">
        <f aca="false">$N$4</f>
        <v>1</v>
      </c>
      <c r="O226" s="24" t="n">
        <f aca="false">$O$4</f>
        <v>40</v>
      </c>
      <c r="P226" s="24" t="n">
        <f aca="false">$P$4</f>
        <v>1600</v>
      </c>
      <c r="Q226" s="24" t="n">
        <f aca="false">$Q$4</f>
        <v>64000</v>
      </c>
      <c r="R226" s="24"/>
      <c r="S226" s="43" t="n">
        <f aca="false">M226</f>
        <v>0.0535532407407407</v>
      </c>
      <c r="T226" s="24" t="n">
        <f aca="false">$O$4</f>
        <v>40</v>
      </c>
      <c r="U226" s="24" t="n">
        <f aca="false">$P$4</f>
        <v>1600</v>
      </c>
      <c r="V226" s="24" t="n">
        <f aca="false">$Q$4</f>
        <v>64000</v>
      </c>
      <c r="W226" s="35"/>
      <c r="X226" s="24" t="n">
        <f aca="false">$N$4</f>
        <v>1</v>
      </c>
      <c r="Y226" s="36" t="n">
        <f aca="false">S226</f>
        <v>0.0535532407407407</v>
      </c>
      <c r="Z226" s="24" t="n">
        <f aca="false">$P$4</f>
        <v>1600</v>
      </c>
      <c r="AA226" s="24" t="n">
        <f aca="false">$Q$4</f>
        <v>64000</v>
      </c>
      <c r="AB226" s="35"/>
      <c r="AC226" s="24" t="n">
        <f aca="false">$N$4</f>
        <v>1</v>
      </c>
      <c r="AD226" s="24" t="n">
        <f aca="false">$O$4</f>
        <v>40</v>
      </c>
      <c r="AE226" s="36" t="n">
        <f aca="false">Y226</f>
        <v>0.0535532407407407</v>
      </c>
      <c r="AF226" s="24" t="n">
        <f aca="false">$Q$4</f>
        <v>64000</v>
      </c>
      <c r="AG226" s="35"/>
      <c r="AH226" s="24" t="n">
        <f aca="false">$N$4</f>
        <v>1</v>
      </c>
      <c r="AI226" s="24" t="n">
        <f aca="false">$O$4</f>
        <v>40</v>
      </c>
      <c r="AJ226" s="24" t="n">
        <f aca="false">$P$4</f>
        <v>1600</v>
      </c>
      <c r="AK226" s="36" t="n">
        <f aca="false">AE226</f>
        <v>0.0535532407407407</v>
      </c>
    </row>
    <row r="227" customFormat="false" ht="14.65" hidden="false" customHeight="false" outlineLevel="0" collapsed="false">
      <c r="A227" s="35"/>
      <c r="B227" s="35"/>
      <c r="C227" s="35"/>
      <c r="D227" s="35"/>
      <c r="E227" s="35"/>
      <c r="F227" s="36"/>
      <c r="G227" s="35"/>
      <c r="H227" s="34"/>
      <c r="I227" s="35" t="str">
        <f aca="false">ADDRESS(I224,4,1)</f>
        <v>$D$39</v>
      </c>
      <c r="J227" s="36" t="n">
        <f aca="true">INDIRECT(I227)</f>
        <v>0.109884259259259</v>
      </c>
      <c r="K227" s="34" t="n">
        <f aca="false">MDETERM(AC225:AF228)</f>
        <v>72319.2361063733</v>
      </c>
      <c r="L227" s="34" t="n">
        <f aca="false">K227/K224</f>
        <v>8.30537822978606E-007</v>
      </c>
      <c r="M227" s="36" t="n">
        <f aca="false">J227</f>
        <v>0.109884259259259</v>
      </c>
      <c r="N227" s="24" t="n">
        <f aca="false">$N$5</f>
        <v>1</v>
      </c>
      <c r="O227" s="24" t="n">
        <f aca="false">$O$5</f>
        <v>80</v>
      </c>
      <c r="P227" s="24" t="n">
        <f aca="false">$P$5</f>
        <v>6400</v>
      </c>
      <c r="Q227" s="24" t="n">
        <f aca="false">$Q$5</f>
        <v>512000</v>
      </c>
      <c r="R227" s="24"/>
      <c r="S227" s="43" t="n">
        <f aca="false">M227</f>
        <v>0.109884259259259</v>
      </c>
      <c r="T227" s="24" t="n">
        <f aca="false">$O$5</f>
        <v>80</v>
      </c>
      <c r="U227" s="24" t="n">
        <f aca="false">$P$5</f>
        <v>6400</v>
      </c>
      <c r="V227" s="24" t="n">
        <f aca="false">$Q$5</f>
        <v>512000</v>
      </c>
      <c r="W227" s="35"/>
      <c r="X227" s="24" t="n">
        <f aca="false">$N$5</f>
        <v>1</v>
      </c>
      <c r="Y227" s="36" t="n">
        <f aca="false">S227</f>
        <v>0.109884259259259</v>
      </c>
      <c r="Z227" s="24" t="n">
        <f aca="false">$P$5</f>
        <v>6400</v>
      </c>
      <c r="AA227" s="24" t="n">
        <f aca="false">$Q$5</f>
        <v>512000</v>
      </c>
      <c r="AB227" s="35"/>
      <c r="AC227" s="24" t="n">
        <f aca="false">$N$5</f>
        <v>1</v>
      </c>
      <c r="AD227" s="24" t="n">
        <f aca="false">$O$5</f>
        <v>80</v>
      </c>
      <c r="AE227" s="36" t="n">
        <f aca="false">Y227</f>
        <v>0.109884259259259</v>
      </c>
      <c r="AF227" s="24" t="n">
        <f aca="false">$Q$5</f>
        <v>512000</v>
      </c>
      <c r="AG227" s="35"/>
      <c r="AH227" s="24" t="n">
        <f aca="false">$N$5</f>
        <v>1</v>
      </c>
      <c r="AI227" s="24" t="n">
        <f aca="false">$O$5</f>
        <v>80</v>
      </c>
      <c r="AJ227" s="24" t="n">
        <f aca="false">$P$5</f>
        <v>6400</v>
      </c>
      <c r="AK227" s="36" t="n">
        <f aca="false">AE227</f>
        <v>0.109884259259259</v>
      </c>
    </row>
    <row r="228" customFormat="false" ht="14.65" hidden="false" customHeight="false" outlineLevel="0" collapsed="false">
      <c r="A228" s="35"/>
      <c r="B228" s="35"/>
      <c r="C228" s="35"/>
      <c r="D228" s="35"/>
      <c r="E228" s="35"/>
      <c r="F228" s="36"/>
      <c r="G228" s="35"/>
      <c r="H228" s="34"/>
      <c r="I228" s="35" t="str">
        <f aca="false">ADDRESS(I224,5,1)</f>
        <v>$E$39</v>
      </c>
      <c r="J228" s="36" t="n">
        <f aca="true">INDIRECT(I228)</f>
        <v>0.232847222222222</v>
      </c>
      <c r="K228" s="34" t="n">
        <f aca="false">MDETERM(AH225:AK228)</f>
        <v>28.8455361111797</v>
      </c>
      <c r="L228" s="34" t="n">
        <f aca="false">K228/K224</f>
        <v>3.31271595971942E-010</v>
      </c>
      <c r="M228" s="36" t="n">
        <f aca="false">J228</f>
        <v>0.232847222222222</v>
      </c>
      <c r="N228" s="24" t="n">
        <f aca="false">$N$6</f>
        <v>1</v>
      </c>
      <c r="O228" s="44" t="n">
        <f aca="false">$O$6</f>
        <v>160.9</v>
      </c>
      <c r="P228" s="24" t="n">
        <f aca="false">$P$6</f>
        <v>25888.81</v>
      </c>
      <c r="Q228" s="24" t="n">
        <f aca="false">$Q$6</f>
        <v>4165509.529</v>
      </c>
      <c r="R228" s="24"/>
      <c r="S228" s="43" t="n">
        <f aca="false">M228</f>
        <v>0.232847222222222</v>
      </c>
      <c r="T228" s="44" t="n">
        <f aca="false">$O$6</f>
        <v>160.9</v>
      </c>
      <c r="U228" s="24" t="n">
        <f aca="false">$P$6</f>
        <v>25888.81</v>
      </c>
      <c r="V228" s="24" t="n">
        <f aca="false">$Q$6</f>
        <v>4165509.529</v>
      </c>
      <c r="W228" s="35"/>
      <c r="X228" s="24" t="n">
        <f aca="false">$N$6</f>
        <v>1</v>
      </c>
      <c r="Y228" s="36" t="n">
        <f aca="false">S228</f>
        <v>0.232847222222222</v>
      </c>
      <c r="Z228" s="24" t="n">
        <f aca="false">$P$6</f>
        <v>25888.81</v>
      </c>
      <c r="AA228" s="24" t="n">
        <f aca="false">$Q$6</f>
        <v>4165509.529</v>
      </c>
      <c r="AB228" s="35"/>
      <c r="AC228" s="24" t="n">
        <f aca="false">$N$6</f>
        <v>1</v>
      </c>
      <c r="AD228" s="44" t="n">
        <f aca="false">$O$6</f>
        <v>160.9</v>
      </c>
      <c r="AE228" s="36" t="n">
        <f aca="false">Y228</f>
        <v>0.232847222222222</v>
      </c>
      <c r="AF228" s="24" t="n">
        <f aca="false">$Q$6</f>
        <v>4165509.529</v>
      </c>
      <c r="AG228" s="35"/>
      <c r="AH228" s="24" t="n">
        <f aca="false">$N$6</f>
        <v>1</v>
      </c>
      <c r="AI228" s="44" t="n">
        <f aca="false">$O$6</f>
        <v>160.9</v>
      </c>
      <c r="AJ228" s="24" t="n">
        <f aca="false">$P$6</f>
        <v>25888.81</v>
      </c>
      <c r="AK228" s="36" t="n">
        <f aca="false">AE228</f>
        <v>0.232847222222222</v>
      </c>
    </row>
    <row r="229" customFormat="false" ht="14.65" hidden="false" customHeight="false" outlineLevel="0" collapsed="false">
      <c r="A229" s="35"/>
      <c r="B229" s="35"/>
      <c r="C229" s="35"/>
      <c r="D229" s="35"/>
      <c r="E229" s="35"/>
      <c r="F229" s="36"/>
      <c r="G229" s="35"/>
      <c r="H229" s="34"/>
      <c r="I229" s="35"/>
      <c r="J229" s="36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</row>
    <row r="230" customFormat="false" ht="14.65" hidden="false" customHeight="false" outlineLevel="0" collapsed="false">
      <c r="A230" s="35"/>
      <c r="B230" s="35"/>
      <c r="C230" s="35"/>
      <c r="D230" s="35"/>
      <c r="E230" s="35"/>
      <c r="F230" s="36"/>
      <c r="G230" s="35"/>
      <c r="H230" s="34"/>
      <c r="I230" s="34" t="n">
        <f aca="false">I224+1</f>
        <v>40</v>
      </c>
      <c r="J230" s="41" t="n">
        <f aca="false">L231+$F$1*L232+L233*$F$1*$F$1+L234*$F$1*$F$1*$F$1</f>
        <v>0.111568164413813</v>
      </c>
      <c r="K230" s="34" t="n">
        <f aca="false">MDETERM(N231:Q234)</f>
        <v>87075186831.3602</v>
      </c>
      <c r="L230" s="35"/>
      <c r="M230" s="35"/>
      <c r="N230" s="24" t="s">
        <v>6</v>
      </c>
      <c r="O230" s="24" t="s">
        <v>7</v>
      </c>
      <c r="P230" s="24" t="s">
        <v>8</v>
      </c>
      <c r="Q230" s="24" t="s">
        <v>9</v>
      </c>
      <c r="R230" s="24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</row>
    <row r="231" customFormat="false" ht="14.65" hidden="false" customHeight="false" outlineLevel="0" collapsed="false">
      <c r="A231" s="35"/>
      <c r="B231" s="35"/>
      <c r="C231" s="35"/>
      <c r="D231" s="35"/>
      <c r="E231" s="35"/>
      <c r="F231" s="36"/>
      <c r="G231" s="35"/>
      <c r="H231" s="34"/>
      <c r="I231" s="35" t="str">
        <f aca="false">ADDRESS(I230,2,1)</f>
        <v>$B$40</v>
      </c>
      <c r="J231" s="36" t="n">
        <f aca="true">INDIRECT(I231)</f>
        <v>0.0212847222222222</v>
      </c>
      <c r="K231" s="34" t="n">
        <f aca="false">MDETERM(S231:V234)</f>
        <v>1813883.47023728</v>
      </c>
      <c r="L231" s="34" t="n">
        <f aca="false">K231/K230</f>
        <v>2.083123259615E-005</v>
      </c>
      <c r="M231" s="36" t="n">
        <f aca="false">J231</f>
        <v>0.0212847222222222</v>
      </c>
      <c r="N231" s="24" t="n">
        <f aca="false">$N$3</f>
        <v>1</v>
      </c>
      <c r="O231" s="24" t="n">
        <f aca="false">$O$3</f>
        <v>16</v>
      </c>
      <c r="P231" s="24" t="n">
        <f aca="false">$P$3</f>
        <v>256</v>
      </c>
      <c r="Q231" s="24" t="n">
        <f aca="false">$Q$3</f>
        <v>4096</v>
      </c>
      <c r="R231" s="24"/>
      <c r="S231" s="43" t="n">
        <f aca="false">M231</f>
        <v>0.0212847222222222</v>
      </c>
      <c r="T231" s="24" t="n">
        <f aca="false">$O$3</f>
        <v>16</v>
      </c>
      <c r="U231" s="24" t="n">
        <f aca="false">$P$3</f>
        <v>256</v>
      </c>
      <c r="V231" s="24" t="n">
        <f aca="false">$Q$3</f>
        <v>4096</v>
      </c>
      <c r="W231" s="35"/>
      <c r="X231" s="24" t="n">
        <f aca="false">$N$3</f>
        <v>1</v>
      </c>
      <c r="Y231" s="36" t="n">
        <f aca="false">S231</f>
        <v>0.0212847222222222</v>
      </c>
      <c r="Z231" s="24" t="n">
        <f aca="false">$P$3</f>
        <v>256</v>
      </c>
      <c r="AA231" s="24" t="n">
        <f aca="false">$Q$3</f>
        <v>4096</v>
      </c>
      <c r="AB231" s="35"/>
      <c r="AC231" s="24" t="n">
        <f aca="false">$N$3</f>
        <v>1</v>
      </c>
      <c r="AD231" s="24" t="n">
        <f aca="false">$O$3</f>
        <v>16</v>
      </c>
      <c r="AE231" s="36" t="n">
        <f aca="false">Y231</f>
        <v>0.0212847222222222</v>
      </c>
      <c r="AF231" s="24" t="n">
        <f aca="false">$Q$3</f>
        <v>4096</v>
      </c>
      <c r="AG231" s="35"/>
      <c r="AH231" s="24" t="n">
        <f aca="false">$N$3</f>
        <v>1</v>
      </c>
      <c r="AI231" s="24" t="n">
        <f aca="false">$O$3</f>
        <v>16</v>
      </c>
      <c r="AJ231" s="24" t="n">
        <f aca="false">$P$3</f>
        <v>256</v>
      </c>
      <c r="AK231" s="36" t="n">
        <f aca="false">AE231</f>
        <v>0.0212847222222222</v>
      </c>
    </row>
    <row r="232" customFormat="false" ht="14.65" hidden="false" customHeight="false" outlineLevel="0" collapsed="false">
      <c r="A232" s="35"/>
      <c r="B232" s="35"/>
      <c r="C232" s="35"/>
      <c r="D232" s="35"/>
      <c r="E232" s="35"/>
      <c r="F232" s="36"/>
      <c r="G232" s="35"/>
      <c r="H232" s="34"/>
      <c r="I232" s="35" t="str">
        <f aca="false">ADDRESS(I230,3,1)</f>
        <v>$C$40</v>
      </c>
      <c r="J232" s="36" t="n">
        <f aca="true">INDIRECT(I232)</f>
        <v>0.0540162037037037</v>
      </c>
      <c r="K232" s="34" t="n">
        <f aca="false">MDETERM(X231:AA234)</f>
        <v>114528916.372896</v>
      </c>
      <c r="L232" s="34" t="n">
        <f aca="false">K232/K230</f>
        <v>0.00131528763291322</v>
      </c>
      <c r="M232" s="36" t="n">
        <f aca="false">J232</f>
        <v>0.0540162037037037</v>
      </c>
      <c r="N232" s="24" t="n">
        <f aca="false">$N$4</f>
        <v>1</v>
      </c>
      <c r="O232" s="24" t="n">
        <f aca="false">$O$4</f>
        <v>40</v>
      </c>
      <c r="P232" s="24" t="n">
        <f aca="false">$P$4</f>
        <v>1600</v>
      </c>
      <c r="Q232" s="24" t="n">
        <f aca="false">$Q$4</f>
        <v>64000</v>
      </c>
      <c r="R232" s="24"/>
      <c r="S232" s="43" t="n">
        <f aca="false">M232</f>
        <v>0.0540162037037037</v>
      </c>
      <c r="T232" s="24" t="n">
        <f aca="false">$O$4</f>
        <v>40</v>
      </c>
      <c r="U232" s="24" t="n">
        <f aca="false">$P$4</f>
        <v>1600</v>
      </c>
      <c r="V232" s="24" t="n">
        <f aca="false">$Q$4</f>
        <v>64000</v>
      </c>
      <c r="W232" s="35"/>
      <c r="X232" s="24" t="n">
        <f aca="false">$N$4</f>
        <v>1</v>
      </c>
      <c r="Y232" s="36" t="n">
        <f aca="false">S232</f>
        <v>0.0540162037037037</v>
      </c>
      <c r="Z232" s="24" t="n">
        <f aca="false">$P$4</f>
        <v>1600</v>
      </c>
      <c r="AA232" s="24" t="n">
        <f aca="false">$Q$4</f>
        <v>64000</v>
      </c>
      <c r="AB232" s="35"/>
      <c r="AC232" s="24" t="n">
        <f aca="false">$N$4</f>
        <v>1</v>
      </c>
      <c r="AD232" s="24" t="n">
        <f aca="false">$O$4</f>
        <v>40</v>
      </c>
      <c r="AE232" s="36" t="n">
        <f aca="false">Y232</f>
        <v>0.0540162037037037</v>
      </c>
      <c r="AF232" s="24" t="n">
        <f aca="false">$Q$4</f>
        <v>64000</v>
      </c>
      <c r="AG232" s="35"/>
      <c r="AH232" s="24" t="n">
        <f aca="false">$N$4</f>
        <v>1</v>
      </c>
      <c r="AI232" s="24" t="n">
        <f aca="false">$O$4</f>
        <v>40</v>
      </c>
      <c r="AJ232" s="24" t="n">
        <f aca="false">$P$4</f>
        <v>1600</v>
      </c>
      <c r="AK232" s="36" t="n">
        <f aca="false">AE232</f>
        <v>0.0540162037037037</v>
      </c>
    </row>
    <row r="233" customFormat="false" ht="14.65" hidden="false" customHeight="false" outlineLevel="0" collapsed="false">
      <c r="A233" s="35"/>
      <c r="B233" s="35"/>
      <c r="C233" s="35"/>
      <c r="D233" s="35"/>
      <c r="E233" s="35"/>
      <c r="F233" s="36"/>
      <c r="G233" s="35"/>
      <c r="H233" s="34"/>
      <c r="I233" s="35" t="str">
        <f aca="false">ADDRESS(I230,4,1)</f>
        <v>$D$40</v>
      </c>
      <c r="J233" s="36" t="n">
        <f aca="true">INDIRECT(I233)</f>
        <v>0.110868055555556</v>
      </c>
      <c r="K233" s="34" t="n">
        <f aca="false">MDETERM(AC231:AF234)</f>
        <v>74105.3860078157</v>
      </c>
      <c r="L233" s="34" t="n">
        <f aca="false">K233/K230</f>
        <v>8.5105055417609E-007</v>
      </c>
      <c r="M233" s="36" t="n">
        <f aca="false">J233</f>
        <v>0.110868055555556</v>
      </c>
      <c r="N233" s="24" t="n">
        <f aca="false">$N$5</f>
        <v>1</v>
      </c>
      <c r="O233" s="24" t="n">
        <f aca="false">$O$5</f>
        <v>80</v>
      </c>
      <c r="P233" s="24" t="n">
        <f aca="false">$P$5</f>
        <v>6400</v>
      </c>
      <c r="Q233" s="24" t="n">
        <f aca="false">$Q$5</f>
        <v>512000</v>
      </c>
      <c r="R233" s="24"/>
      <c r="S233" s="43" t="n">
        <f aca="false">M233</f>
        <v>0.110868055555556</v>
      </c>
      <c r="T233" s="24" t="n">
        <f aca="false">$O$5</f>
        <v>80</v>
      </c>
      <c r="U233" s="24" t="n">
        <f aca="false">$P$5</f>
        <v>6400</v>
      </c>
      <c r="V233" s="24" t="n">
        <f aca="false">$Q$5</f>
        <v>512000</v>
      </c>
      <c r="W233" s="35"/>
      <c r="X233" s="24" t="n">
        <f aca="false">$N$5</f>
        <v>1</v>
      </c>
      <c r="Y233" s="36" t="n">
        <f aca="false">S233</f>
        <v>0.110868055555556</v>
      </c>
      <c r="Z233" s="24" t="n">
        <f aca="false">$P$5</f>
        <v>6400</v>
      </c>
      <c r="AA233" s="24" t="n">
        <f aca="false">$Q$5</f>
        <v>512000</v>
      </c>
      <c r="AB233" s="35"/>
      <c r="AC233" s="24" t="n">
        <f aca="false">$N$5</f>
        <v>1</v>
      </c>
      <c r="AD233" s="24" t="n">
        <f aca="false">$O$5</f>
        <v>80</v>
      </c>
      <c r="AE233" s="36" t="n">
        <f aca="false">Y233</f>
        <v>0.110868055555556</v>
      </c>
      <c r="AF233" s="24" t="n">
        <f aca="false">$Q$5</f>
        <v>512000</v>
      </c>
      <c r="AG233" s="35"/>
      <c r="AH233" s="24" t="n">
        <f aca="false">$N$5</f>
        <v>1</v>
      </c>
      <c r="AI233" s="24" t="n">
        <f aca="false">$O$5</f>
        <v>80</v>
      </c>
      <c r="AJ233" s="24" t="n">
        <f aca="false">$P$5</f>
        <v>6400</v>
      </c>
      <c r="AK233" s="36" t="n">
        <f aca="false">AE233</f>
        <v>0.110868055555556</v>
      </c>
    </row>
    <row r="234" customFormat="false" ht="14.65" hidden="false" customHeight="false" outlineLevel="0" collapsed="false">
      <c r="A234" s="35"/>
      <c r="B234" s="35"/>
      <c r="C234" s="35"/>
      <c r="D234" s="35"/>
      <c r="E234" s="35"/>
      <c r="F234" s="36"/>
      <c r="G234" s="35"/>
      <c r="H234" s="34"/>
      <c r="I234" s="35" t="str">
        <f aca="false">ADDRESS(I230,5,1)</f>
        <v>$E$40</v>
      </c>
      <c r="J234" s="36" t="n">
        <f aca="true">INDIRECT(I234)</f>
        <v>0.235127314814815</v>
      </c>
      <c r="K234" s="34" t="n">
        <f aca="false">MDETERM(AH231:AK234)</f>
        <v>30.1855222220496</v>
      </c>
      <c r="L234" s="34" t="n">
        <f aca="false">K234/K230</f>
        <v>3.46660435888703E-010</v>
      </c>
      <c r="M234" s="36" t="n">
        <f aca="false">J234</f>
        <v>0.235127314814815</v>
      </c>
      <c r="N234" s="24" t="n">
        <f aca="false">$N$6</f>
        <v>1</v>
      </c>
      <c r="O234" s="44" t="n">
        <f aca="false">$O$6</f>
        <v>160.9</v>
      </c>
      <c r="P234" s="24" t="n">
        <f aca="false">$P$6</f>
        <v>25888.81</v>
      </c>
      <c r="Q234" s="24" t="n">
        <f aca="false">$Q$6</f>
        <v>4165509.529</v>
      </c>
      <c r="R234" s="24"/>
      <c r="S234" s="43" t="n">
        <f aca="false">M234</f>
        <v>0.235127314814815</v>
      </c>
      <c r="T234" s="44" t="n">
        <f aca="false">$O$6</f>
        <v>160.9</v>
      </c>
      <c r="U234" s="24" t="n">
        <f aca="false">$P$6</f>
        <v>25888.81</v>
      </c>
      <c r="V234" s="24" t="n">
        <f aca="false">$Q$6</f>
        <v>4165509.529</v>
      </c>
      <c r="W234" s="35"/>
      <c r="X234" s="24" t="n">
        <f aca="false">$N$6</f>
        <v>1</v>
      </c>
      <c r="Y234" s="36" t="n">
        <f aca="false">S234</f>
        <v>0.235127314814815</v>
      </c>
      <c r="Z234" s="24" t="n">
        <f aca="false">$P$6</f>
        <v>25888.81</v>
      </c>
      <c r="AA234" s="24" t="n">
        <f aca="false">$Q$6</f>
        <v>4165509.529</v>
      </c>
      <c r="AB234" s="35"/>
      <c r="AC234" s="24" t="n">
        <f aca="false">$N$6</f>
        <v>1</v>
      </c>
      <c r="AD234" s="44" t="n">
        <f aca="false">$O$6</f>
        <v>160.9</v>
      </c>
      <c r="AE234" s="36" t="n">
        <f aca="false">Y234</f>
        <v>0.235127314814815</v>
      </c>
      <c r="AF234" s="24" t="n">
        <f aca="false">$Q$6</f>
        <v>4165509.529</v>
      </c>
      <c r="AG234" s="35"/>
      <c r="AH234" s="24" t="n">
        <f aca="false">$N$6</f>
        <v>1</v>
      </c>
      <c r="AI234" s="44" t="n">
        <f aca="false">$O$6</f>
        <v>160.9</v>
      </c>
      <c r="AJ234" s="24" t="n">
        <f aca="false">$P$6</f>
        <v>25888.81</v>
      </c>
      <c r="AK234" s="36" t="n">
        <f aca="false">AE234</f>
        <v>0.235127314814815</v>
      </c>
    </row>
    <row r="235" customFormat="false" ht="14.65" hidden="false" customHeight="false" outlineLevel="0" collapsed="false">
      <c r="A235" s="35"/>
      <c r="B235" s="35"/>
      <c r="C235" s="35"/>
      <c r="D235" s="35"/>
      <c r="E235" s="35"/>
      <c r="F235" s="36"/>
      <c r="G235" s="35"/>
      <c r="H235" s="34"/>
      <c r="I235" s="35"/>
      <c r="J235" s="36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</row>
    <row r="236" customFormat="false" ht="14.65" hidden="false" customHeight="false" outlineLevel="0" collapsed="false">
      <c r="A236" s="35"/>
      <c r="B236" s="35"/>
      <c r="C236" s="35"/>
      <c r="D236" s="35"/>
      <c r="E236" s="35"/>
      <c r="F236" s="36"/>
      <c r="G236" s="35"/>
      <c r="H236" s="34"/>
      <c r="I236" s="34" t="n">
        <f aca="false">I230+1</f>
        <v>41</v>
      </c>
      <c r="J236" s="41" t="n">
        <f aca="false">L237+$F$1*L238+L239*$F$1*$F$1+L240*$F$1*$F$1*$F$1</f>
        <v>0.112663518954762</v>
      </c>
      <c r="K236" s="34" t="n">
        <f aca="false">MDETERM(N237:Q240)</f>
        <v>87075186831.3602</v>
      </c>
      <c r="L236" s="35"/>
      <c r="M236" s="35"/>
      <c r="N236" s="24" t="s">
        <v>6</v>
      </c>
      <c r="O236" s="24" t="s">
        <v>7</v>
      </c>
      <c r="P236" s="24" t="s">
        <v>8</v>
      </c>
      <c r="Q236" s="24" t="s">
        <v>9</v>
      </c>
      <c r="R236" s="24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</row>
    <row r="237" customFormat="false" ht="14.65" hidden="false" customHeight="false" outlineLevel="0" collapsed="false">
      <c r="A237" s="35"/>
      <c r="B237" s="35"/>
      <c r="C237" s="35"/>
      <c r="D237" s="35"/>
      <c r="E237" s="35"/>
      <c r="F237" s="36"/>
      <c r="G237" s="35"/>
      <c r="H237" s="34"/>
      <c r="I237" s="35" t="str">
        <f aca="false">ADDRESS(I236,2,1)</f>
        <v>$B$41</v>
      </c>
      <c r="J237" s="36" t="n">
        <f aca="true">INDIRECT(I237)</f>
        <v>0.0214814814814815</v>
      </c>
      <c r="K237" s="34" t="n">
        <f aca="false">MDETERM(S237:V240)</f>
        <v>2037734.73584095</v>
      </c>
      <c r="L237" s="34" t="n">
        <f aca="false">K237/K236</f>
        <v>2.3402013937535E-005</v>
      </c>
      <c r="M237" s="36" t="n">
        <f aca="false">J237</f>
        <v>0.0214814814814815</v>
      </c>
      <c r="N237" s="24" t="n">
        <f aca="false">$N$3</f>
        <v>1</v>
      </c>
      <c r="O237" s="24" t="n">
        <f aca="false">$O$3</f>
        <v>16</v>
      </c>
      <c r="P237" s="24" t="n">
        <f aca="false">$P$3</f>
        <v>256</v>
      </c>
      <c r="Q237" s="24" t="n">
        <f aca="false">$Q$3</f>
        <v>4096</v>
      </c>
      <c r="R237" s="24"/>
      <c r="S237" s="43" t="n">
        <f aca="false">M237</f>
        <v>0.0214814814814815</v>
      </c>
      <c r="T237" s="24" t="n">
        <f aca="false">$O$3</f>
        <v>16</v>
      </c>
      <c r="U237" s="24" t="n">
        <f aca="false">$P$3</f>
        <v>256</v>
      </c>
      <c r="V237" s="24" t="n">
        <f aca="false">$Q$3</f>
        <v>4096</v>
      </c>
      <c r="W237" s="35"/>
      <c r="X237" s="24" t="n">
        <f aca="false">$N$3</f>
        <v>1</v>
      </c>
      <c r="Y237" s="36" t="n">
        <f aca="false">S237</f>
        <v>0.0214814814814815</v>
      </c>
      <c r="Z237" s="24" t="n">
        <f aca="false">$P$3</f>
        <v>256</v>
      </c>
      <c r="AA237" s="24" t="n">
        <f aca="false">$Q$3</f>
        <v>4096</v>
      </c>
      <c r="AB237" s="35"/>
      <c r="AC237" s="24" t="n">
        <f aca="false">$N$3</f>
        <v>1</v>
      </c>
      <c r="AD237" s="24" t="n">
        <f aca="false">$O$3</f>
        <v>16</v>
      </c>
      <c r="AE237" s="36" t="n">
        <f aca="false">Y237</f>
        <v>0.0214814814814815</v>
      </c>
      <c r="AF237" s="24" t="n">
        <f aca="false">$Q$3</f>
        <v>4096</v>
      </c>
      <c r="AG237" s="35"/>
      <c r="AH237" s="24" t="n">
        <f aca="false">$N$3</f>
        <v>1</v>
      </c>
      <c r="AI237" s="24" t="n">
        <f aca="false">$O$3</f>
        <v>16</v>
      </c>
      <c r="AJ237" s="24" t="n">
        <f aca="false">$P$3</f>
        <v>256</v>
      </c>
      <c r="AK237" s="36" t="n">
        <f aca="false">AE237</f>
        <v>0.0214814814814815</v>
      </c>
    </row>
    <row r="238" customFormat="false" ht="14.65" hidden="false" customHeight="false" outlineLevel="0" collapsed="false">
      <c r="A238" s="35"/>
      <c r="B238" s="35"/>
      <c r="C238" s="35"/>
      <c r="D238" s="35"/>
      <c r="E238" s="35"/>
      <c r="F238" s="36"/>
      <c r="G238" s="35"/>
      <c r="H238" s="34"/>
      <c r="I238" s="35" t="str">
        <f aca="false">ADDRESS(I236,3,1)</f>
        <v>$C$41</v>
      </c>
      <c r="J238" s="36" t="n">
        <f aca="true">INDIRECT(I238)</f>
        <v>0.054525462962963</v>
      </c>
      <c r="K238" s="34" t="n">
        <f aca="false">MDETERM(X237:AA240)</f>
        <v>115555288.379396</v>
      </c>
      <c r="L238" s="34" t="n">
        <f aca="false">K238/K236</f>
        <v>0.00132707482561242</v>
      </c>
      <c r="M238" s="36" t="n">
        <f aca="false">J238</f>
        <v>0.054525462962963</v>
      </c>
      <c r="N238" s="24" t="n">
        <f aca="false">$N$4</f>
        <v>1</v>
      </c>
      <c r="O238" s="24" t="n">
        <f aca="false">$O$4</f>
        <v>40</v>
      </c>
      <c r="P238" s="24" t="n">
        <f aca="false">$P$4</f>
        <v>1600</v>
      </c>
      <c r="Q238" s="24" t="n">
        <f aca="false">$Q$4</f>
        <v>64000</v>
      </c>
      <c r="R238" s="24"/>
      <c r="S238" s="43" t="n">
        <f aca="false">M238</f>
        <v>0.054525462962963</v>
      </c>
      <c r="T238" s="24" t="n">
        <f aca="false">$O$4</f>
        <v>40</v>
      </c>
      <c r="U238" s="24" t="n">
        <f aca="false">$P$4</f>
        <v>1600</v>
      </c>
      <c r="V238" s="24" t="n">
        <f aca="false">$Q$4</f>
        <v>64000</v>
      </c>
      <c r="W238" s="35"/>
      <c r="X238" s="24" t="n">
        <f aca="false">$N$4</f>
        <v>1</v>
      </c>
      <c r="Y238" s="36" t="n">
        <f aca="false">S238</f>
        <v>0.054525462962963</v>
      </c>
      <c r="Z238" s="24" t="n">
        <f aca="false">$P$4</f>
        <v>1600</v>
      </c>
      <c r="AA238" s="24" t="n">
        <f aca="false">$Q$4</f>
        <v>64000</v>
      </c>
      <c r="AB238" s="35"/>
      <c r="AC238" s="24" t="n">
        <f aca="false">$N$4</f>
        <v>1</v>
      </c>
      <c r="AD238" s="24" t="n">
        <f aca="false">$O$4</f>
        <v>40</v>
      </c>
      <c r="AE238" s="36" t="n">
        <f aca="false">Y238</f>
        <v>0.054525462962963</v>
      </c>
      <c r="AF238" s="24" t="n">
        <f aca="false">$Q$4</f>
        <v>64000</v>
      </c>
      <c r="AG238" s="35"/>
      <c r="AH238" s="24" t="n">
        <f aca="false">$N$4</f>
        <v>1</v>
      </c>
      <c r="AI238" s="24" t="n">
        <f aca="false">$O$4</f>
        <v>40</v>
      </c>
      <c r="AJ238" s="24" t="n">
        <f aca="false">$P$4</f>
        <v>1600</v>
      </c>
      <c r="AK238" s="36" t="n">
        <f aca="false">AE238</f>
        <v>0.054525462962963</v>
      </c>
    </row>
    <row r="239" customFormat="false" ht="14.65" hidden="false" customHeight="false" outlineLevel="0" collapsed="false">
      <c r="A239" s="35"/>
      <c r="B239" s="35"/>
      <c r="C239" s="35"/>
      <c r="D239" s="35"/>
      <c r="E239" s="35"/>
      <c r="F239" s="36"/>
      <c r="G239" s="35"/>
      <c r="H239" s="34"/>
      <c r="I239" s="35" t="str">
        <f aca="false">ADDRESS(I236,4,1)</f>
        <v>$D$41</v>
      </c>
      <c r="J239" s="36" t="n">
        <f aca="true">INDIRECT(I239)</f>
        <v>0.111956018518519</v>
      </c>
      <c r="K239" s="34" t="n">
        <f aca="false">MDETERM(AC237:AF240)</f>
        <v>75999.1270203131</v>
      </c>
      <c r="L239" s="34" t="n">
        <f aca="false">K239/K236</f>
        <v>8.72798896975113E-007</v>
      </c>
      <c r="M239" s="36" t="n">
        <f aca="false">J239</f>
        <v>0.111956018518519</v>
      </c>
      <c r="N239" s="24" t="n">
        <f aca="false">$N$5</f>
        <v>1</v>
      </c>
      <c r="O239" s="24" t="n">
        <f aca="false">$O$5</f>
        <v>80</v>
      </c>
      <c r="P239" s="24" t="n">
        <f aca="false">$P$5</f>
        <v>6400</v>
      </c>
      <c r="Q239" s="24" t="n">
        <f aca="false">$Q$5</f>
        <v>512000</v>
      </c>
      <c r="R239" s="24"/>
      <c r="S239" s="43" t="n">
        <f aca="false">M239</f>
        <v>0.111956018518519</v>
      </c>
      <c r="T239" s="24" t="n">
        <f aca="false">$O$5</f>
        <v>80</v>
      </c>
      <c r="U239" s="24" t="n">
        <f aca="false">$P$5</f>
        <v>6400</v>
      </c>
      <c r="V239" s="24" t="n">
        <f aca="false">$Q$5</f>
        <v>512000</v>
      </c>
      <c r="W239" s="35"/>
      <c r="X239" s="24" t="n">
        <f aca="false">$N$5</f>
        <v>1</v>
      </c>
      <c r="Y239" s="36" t="n">
        <f aca="false">S239</f>
        <v>0.111956018518519</v>
      </c>
      <c r="Z239" s="24" t="n">
        <f aca="false">$P$5</f>
        <v>6400</v>
      </c>
      <c r="AA239" s="24" t="n">
        <f aca="false">$Q$5</f>
        <v>512000</v>
      </c>
      <c r="AB239" s="35"/>
      <c r="AC239" s="24" t="n">
        <f aca="false">$N$5</f>
        <v>1</v>
      </c>
      <c r="AD239" s="24" t="n">
        <f aca="false">$O$5</f>
        <v>80</v>
      </c>
      <c r="AE239" s="36" t="n">
        <f aca="false">Y239</f>
        <v>0.111956018518519</v>
      </c>
      <c r="AF239" s="24" t="n">
        <f aca="false">$Q$5</f>
        <v>512000</v>
      </c>
      <c r="AG239" s="35"/>
      <c r="AH239" s="24" t="n">
        <f aca="false">$N$5</f>
        <v>1</v>
      </c>
      <c r="AI239" s="24" t="n">
        <f aca="false">$O$5</f>
        <v>80</v>
      </c>
      <c r="AJ239" s="24" t="n">
        <f aca="false">$P$5</f>
        <v>6400</v>
      </c>
      <c r="AK239" s="36" t="n">
        <f aca="false">AE239</f>
        <v>0.111956018518519</v>
      </c>
    </row>
    <row r="240" customFormat="false" ht="14.65" hidden="false" customHeight="false" outlineLevel="0" collapsed="false">
      <c r="A240" s="35"/>
      <c r="B240" s="35"/>
      <c r="C240" s="35"/>
      <c r="D240" s="35"/>
      <c r="E240" s="35"/>
      <c r="F240" s="36"/>
      <c r="G240" s="35"/>
      <c r="H240" s="34"/>
      <c r="I240" s="35" t="str">
        <f aca="false">ADDRESS(I236,5,1)</f>
        <v>$E$41</v>
      </c>
      <c r="J240" s="36" t="n">
        <f aca="true">INDIRECT(I240)</f>
        <v>0.237615740740741</v>
      </c>
      <c r="K240" s="34" t="n">
        <f aca="false">MDETERM(AH237:AK240)</f>
        <v>30.7343972220616</v>
      </c>
      <c r="L240" s="34" t="n">
        <f aca="false">K240/K236</f>
        <v>3.52963896380554E-010</v>
      </c>
      <c r="M240" s="36" t="n">
        <f aca="false">J240</f>
        <v>0.237615740740741</v>
      </c>
      <c r="N240" s="24" t="n">
        <f aca="false">$N$6</f>
        <v>1</v>
      </c>
      <c r="O240" s="44" t="n">
        <f aca="false">$O$6</f>
        <v>160.9</v>
      </c>
      <c r="P240" s="24" t="n">
        <f aca="false">$P$6</f>
        <v>25888.81</v>
      </c>
      <c r="Q240" s="24" t="n">
        <f aca="false">$Q$6</f>
        <v>4165509.529</v>
      </c>
      <c r="R240" s="24"/>
      <c r="S240" s="43" t="n">
        <f aca="false">M240</f>
        <v>0.237615740740741</v>
      </c>
      <c r="T240" s="44" t="n">
        <f aca="false">$O$6</f>
        <v>160.9</v>
      </c>
      <c r="U240" s="24" t="n">
        <f aca="false">$P$6</f>
        <v>25888.81</v>
      </c>
      <c r="V240" s="24" t="n">
        <f aca="false">$Q$6</f>
        <v>4165509.529</v>
      </c>
      <c r="W240" s="35"/>
      <c r="X240" s="24" t="n">
        <f aca="false">$N$6</f>
        <v>1</v>
      </c>
      <c r="Y240" s="36" t="n">
        <f aca="false">S240</f>
        <v>0.237615740740741</v>
      </c>
      <c r="Z240" s="24" t="n">
        <f aca="false">$P$6</f>
        <v>25888.81</v>
      </c>
      <c r="AA240" s="24" t="n">
        <f aca="false">$Q$6</f>
        <v>4165509.529</v>
      </c>
      <c r="AB240" s="35"/>
      <c r="AC240" s="24" t="n">
        <f aca="false">$N$6</f>
        <v>1</v>
      </c>
      <c r="AD240" s="44" t="n">
        <f aca="false">$O$6</f>
        <v>160.9</v>
      </c>
      <c r="AE240" s="36" t="n">
        <f aca="false">Y240</f>
        <v>0.237615740740741</v>
      </c>
      <c r="AF240" s="24" t="n">
        <f aca="false">$Q$6</f>
        <v>4165509.529</v>
      </c>
      <c r="AG240" s="35"/>
      <c r="AH240" s="24" t="n">
        <f aca="false">$N$6</f>
        <v>1</v>
      </c>
      <c r="AI240" s="44" t="n">
        <f aca="false">$O$6</f>
        <v>160.9</v>
      </c>
      <c r="AJ240" s="24" t="n">
        <f aca="false">$P$6</f>
        <v>25888.81</v>
      </c>
      <c r="AK240" s="36" t="n">
        <f aca="false">AE240</f>
        <v>0.237615740740741</v>
      </c>
    </row>
    <row r="241" customFormat="false" ht="14.65" hidden="false" customHeight="false" outlineLevel="0" collapsed="false">
      <c r="A241" s="35"/>
      <c r="B241" s="35"/>
      <c r="C241" s="35"/>
      <c r="D241" s="35"/>
      <c r="E241" s="35"/>
      <c r="F241" s="36"/>
      <c r="G241" s="35"/>
      <c r="H241" s="34"/>
      <c r="I241" s="35"/>
      <c r="J241" s="36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</row>
    <row r="242" customFormat="false" ht="14.65" hidden="false" customHeight="false" outlineLevel="0" collapsed="false">
      <c r="A242" s="35"/>
      <c r="B242" s="35"/>
      <c r="C242" s="35"/>
      <c r="D242" s="35"/>
      <c r="E242" s="35"/>
      <c r="F242" s="36"/>
      <c r="G242" s="35"/>
      <c r="H242" s="34"/>
      <c r="I242" s="34" t="n">
        <f aca="false">I236+1</f>
        <v>42</v>
      </c>
      <c r="J242" s="41" t="n">
        <f aca="false">L243+$F$1*L244+L245*$F$1*$F$1+L246*$F$1*$F$1*$F$1</f>
        <v>0.113863515941116</v>
      </c>
      <c r="K242" s="34" t="n">
        <f aca="false">MDETERM(N243:Q246)</f>
        <v>87075186831.3602</v>
      </c>
      <c r="L242" s="35"/>
      <c r="M242" s="35"/>
      <c r="N242" s="24" t="s">
        <v>6</v>
      </c>
      <c r="O242" s="24" t="s">
        <v>7</v>
      </c>
      <c r="P242" s="24" t="s">
        <v>8</v>
      </c>
      <c r="Q242" s="24" t="s">
        <v>9</v>
      </c>
      <c r="R242" s="24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</row>
    <row r="243" customFormat="false" ht="14.65" hidden="false" customHeight="false" outlineLevel="0" collapsed="false">
      <c r="A243" s="35"/>
      <c r="B243" s="35"/>
      <c r="C243" s="35"/>
      <c r="D243" s="35"/>
      <c r="E243" s="35"/>
      <c r="F243" s="36"/>
      <c r="G243" s="35"/>
      <c r="H243" s="34"/>
      <c r="I243" s="35" t="str">
        <f aca="false">ADDRESS(I242,2,1)</f>
        <v>$B$42</v>
      </c>
      <c r="J243" s="36" t="n">
        <f aca="true">INDIRECT(I243)</f>
        <v>0.0216898148148148</v>
      </c>
      <c r="K243" s="34" t="n">
        <f aca="false">MDETERM(S243:V246)</f>
        <v>-639695.46418638</v>
      </c>
      <c r="L243" s="34" t="n">
        <f aca="false">K243/K242</f>
        <v>-7.34647248504086E-006</v>
      </c>
      <c r="M243" s="36" t="n">
        <f aca="false">J243</f>
        <v>0.0216898148148148</v>
      </c>
      <c r="N243" s="24" t="n">
        <f aca="false">$N$3</f>
        <v>1</v>
      </c>
      <c r="O243" s="24" t="n">
        <f aca="false">$O$3</f>
        <v>16</v>
      </c>
      <c r="P243" s="24" t="n">
        <f aca="false">$P$3</f>
        <v>256</v>
      </c>
      <c r="Q243" s="24" t="n">
        <f aca="false">$Q$3</f>
        <v>4096</v>
      </c>
      <c r="R243" s="24"/>
      <c r="S243" s="43" t="n">
        <f aca="false">M243</f>
        <v>0.0216898148148148</v>
      </c>
      <c r="T243" s="24" t="n">
        <f aca="false">$O$3</f>
        <v>16</v>
      </c>
      <c r="U243" s="24" t="n">
        <f aca="false">$P$3</f>
        <v>256</v>
      </c>
      <c r="V243" s="24" t="n">
        <f aca="false">$Q$3</f>
        <v>4096</v>
      </c>
      <c r="W243" s="35"/>
      <c r="X243" s="24" t="n">
        <f aca="false">$N$3</f>
        <v>1</v>
      </c>
      <c r="Y243" s="36" t="n">
        <f aca="false">S243</f>
        <v>0.0216898148148148</v>
      </c>
      <c r="Z243" s="24" t="n">
        <f aca="false">$P$3</f>
        <v>256</v>
      </c>
      <c r="AA243" s="24" t="n">
        <f aca="false">$Q$3</f>
        <v>4096</v>
      </c>
      <c r="AB243" s="35"/>
      <c r="AC243" s="24" t="n">
        <f aca="false">$N$3</f>
        <v>1</v>
      </c>
      <c r="AD243" s="24" t="n">
        <f aca="false">$O$3</f>
        <v>16</v>
      </c>
      <c r="AE243" s="36" t="n">
        <f aca="false">Y243</f>
        <v>0.0216898148148148</v>
      </c>
      <c r="AF243" s="24" t="n">
        <f aca="false">$Q$3</f>
        <v>4096</v>
      </c>
      <c r="AG243" s="35"/>
      <c r="AH243" s="24" t="n">
        <f aca="false">$N$3</f>
        <v>1</v>
      </c>
      <c r="AI243" s="24" t="n">
        <f aca="false">$O$3</f>
        <v>16</v>
      </c>
      <c r="AJ243" s="24" t="n">
        <f aca="false">$P$3</f>
        <v>256</v>
      </c>
      <c r="AK243" s="36" t="n">
        <f aca="false">AE243</f>
        <v>0.0216898148148148</v>
      </c>
    </row>
    <row r="244" customFormat="false" ht="14.65" hidden="false" customHeight="false" outlineLevel="0" collapsed="false">
      <c r="A244" s="35"/>
      <c r="B244" s="35"/>
      <c r="C244" s="35"/>
      <c r="D244" s="35"/>
      <c r="E244" s="35"/>
      <c r="F244" s="36"/>
      <c r="G244" s="35"/>
      <c r="H244" s="34"/>
      <c r="I244" s="35" t="str">
        <f aca="false">ADDRESS(I242,3,1)</f>
        <v>$C$42</v>
      </c>
      <c r="J244" s="36" t="n">
        <f aca="true">INDIRECT(I244)</f>
        <v>0.0550925925925926</v>
      </c>
      <c r="K244" s="34" t="n">
        <f aca="false">MDETERM(X243:AA246)</f>
        <v>116863390.076938</v>
      </c>
      <c r="L244" s="34" t="n">
        <f aca="false">K244/K242</f>
        <v>0.00134209749447072</v>
      </c>
      <c r="M244" s="36" t="n">
        <f aca="false">J244</f>
        <v>0.0550925925925926</v>
      </c>
      <c r="N244" s="24" t="n">
        <f aca="false">$N$4</f>
        <v>1</v>
      </c>
      <c r="O244" s="24" t="n">
        <f aca="false">$O$4</f>
        <v>40</v>
      </c>
      <c r="P244" s="24" t="n">
        <f aca="false">$P$4</f>
        <v>1600</v>
      </c>
      <c r="Q244" s="24" t="n">
        <f aca="false">$Q$4</f>
        <v>64000</v>
      </c>
      <c r="R244" s="24"/>
      <c r="S244" s="43" t="n">
        <f aca="false">M244</f>
        <v>0.0550925925925926</v>
      </c>
      <c r="T244" s="24" t="n">
        <f aca="false">$O$4</f>
        <v>40</v>
      </c>
      <c r="U244" s="24" t="n">
        <f aca="false">$P$4</f>
        <v>1600</v>
      </c>
      <c r="V244" s="24" t="n">
        <f aca="false">$Q$4</f>
        <v>64000</v>
      </c>
      <c r="W244" s="35"/>
      <c r="X244" s="24" t="n">
        <f aca="false">$N$4</f>
        <v>1</v>
      </c>
      <c r="Y244" s="36" t="n">
        <f aca="false">S244</f>
        <v>0.0550925925925926</v>
      </c>
      <c r="Z244" s="24" t="n">
        <f aca="false">$P$4</f>
        <v>1600</v>
      </c>
      <c r="AA244" s="24" t="n">
        <f aca="false">$Q$4</f>
        <v>64000</v>
      </c>
      <c r="AB244" s="35"/>
      <c r="AC244" s="24" t="n">
        <f aca="false">$N$4</f>
        <v>1</v>
      </c>
      <c r="AD244" s="24" t="n">
        <f aca="false">$O$4</f>
        <v>40</v>
      </c>
      <c r="AE244" s="36" t="n">
        <f aca="false">Y244</f>
        <v>0.0550925925925926</v>
      </c>
      <c r="AF244" s="24" t="n">
        <f aca="false">$Q$4</f>
        <v>64000</v>
      </c>
      <c r="AG244" s="35"/>
      <c r="AH244" s="24" t="n">
        <f aca="false">$N$4</f>
        <v>1</v>
      </c>
      <c r="AI244" s="24" t="n">
        <f aca="false">$O$4</f>
        <v>40</v>
      </c>
      <c r="AJ244" s="24" t="n">
        <f aca="false">$P$4</f>
        <v>1600</v>
      </c>
      <c r="AK244" s="36" t="n">
        <f aca="false">AE244</f>
        <v>0.0550925925925926</v>
      </c>
    </row>
    <row r="245" customFormat="false" ht="14.65" hidden="false" customHeight="false" outlineLevel="0" collapsed="false">
      <c r="A245" s="35"/>
      <c r="B245" s="35"/>
      <c r="C245" s="35"/>
      <c r="D245" s="35"/>
      <c r="E245" s="35"/>
      <c r="F245" s="36"/>
      <c r="G245" s="35"/>
      <c r="H245" s="34"/>
      <c r="I245" s="35" t="str">
        <f aca="false">ADDRESS(I242,4,1)</f>
        <v>$D$42</v>
      </c>
      <c r="J245" s="36" t="n">
        <f aca="true">INDIRECT(I245)</f>
        <v>0.113148148148148</v>
      </c>
      <c r="K245" s="34" t="n">
        <f aca="false">MDETERM(AC243:AF246)</f>
        <v>75382.8834927645</v>
      </c>
      <c r="L245" s="34" t="n">
        <f aca="false">K245/K242</f>
        <v>8.65721754220977E-007</v>
      </c>
      <c r="M245" s="36" t="n">
        <f aca="false">J245</f>
        <v>0.113148148148148</v>
      </c>
      <c r="N245" s="24" t="n">
        <f aca="false">$N$5</f>
        <v>1</v>
      </c>
      <c r="O245" s="24" t="n">
        <f aca="false">$O$5</f>
        <v>80</v>
      </c>
      <c r="P245" s="24" t="n">
        <f aca="false">$P$5</f>
        <v>6400</v>
      </c>
      <c r="Q245" s="24" t="n">
        <f aca="false">$Q$5</f>
        <v>512000</v>
      </c>
      <c r="R245" s="24"/>
      <c r="S245" s="43" t="n">
        <f aca="false">M245</f>
        <v>0.113148148148148</v>
      </c>
      <c r="T245" s="24" t="n">
        <f aca="false">$O$5</f>
        <v>80</v>
      </c>
      <c r="U245" s="24" t="n">
        <f aca="false">$P$5</f>
        <v>6400</v>
      </c>
      <c r="V245" s="24" t="n">
        <f aca="false">$Q$5</f>
        <v>512000</v>
      </c>
      <c r="W245" s="35"/>
      <c r="X245" s="24" t="n">
        <f aca="false">$N$5</f>
        <v>1</v>
      </c>
      <c r="Y245" s="36" t="n">
        <f aca="false">S245</f>
        <v>0.113148148148148</v>
      </c>
      <c r="Z245" s="24" t="n">
        <f aca="false">$P$5</f>
        <v>6400</v>
      </c>
      <c r="AA245" s="24" t="n">
        <f aca="false">$Q$5</f>
        <v>512000</v>
      </c>
      <c r="AB245" s="35"/>
      <c r="AC245" s="24" t="n">
        <f aca="false">$N$5</f>
        <v>1</v>
      </c>
      <c r="AD245" s="24" t="n">
        <f aca="false">$O$5</f>
        <v>80</v>
      </c>
      <c r="AE245" s="36" t="n">
        <f aca="false">Y245</f>
        <v>0.113148148148148</v>
      </c>
      <c r="AF245" s="24" t="n">
        <f aca="false">$Q$5</f>
        <v>512000</v>
      </c>
      <c r="AG245" s="35"/>
      <c r="AH245" s="24" t="n">
        <f aca="false">$N$5</f>
        <v>1</v>
      </c>
      <c r="AI245" s="24" t="n">
        <f aca="false">$O$5</f>
        <v>80</v>
      </c>
      <c r="AJ245" s="24" t="n">
        <f aca="false">$P$5</f>
        <v>6400</v>
      </c>
      <c r="AK245" s="36" t="n">
        <f aca="false">AE245</f>
        <v>0.113148148148148</v>
      </c>
    </row>
    <row r="246" customFormat="false" ht="14.65" hidden="false" customHeight="false" outlineLevel="0" collapsed="false">
      <c r="A246" s="35"/>
      <c r="B246" s="35"/>
      <c r="C246" s="35"/>
      <c r="D246" s="35"/>
      <c r="E246" s="35"/>
      <c r="F246" s="36"/>
      <c r="G246" s="35"/>
      <c r="H246" s="34"/>
      <c r="I246" s="35" t="str">
        <f aca="false">ADDRESS(I242,5,1)</f>
        <v>$E$42</v>
      </c>
      <c r="J246" s="36" t="n">
        <f aca="true">INDIRECT(I246)</f>
        <v>0.240358796296296</v>
      </c>
      <c r="K246" s="34" t="n">
        <f aca="false">MDETERM(AH243:AK246)</f>
        <v>42.0198722222743</v>
      </c>
      <c r="L246" s="34" t="n">
        <f aca="false">K246/K242</f>
        <v>4.8256999211101E-010</v>
      </c>
      <c r="M246" s="36" t="n">
        <f aca="false">J246</f>
        <v>0.240358796296296</v>
      </c>
      <c r="N246" s="24" t="n">
        <f aca="false">$N$6</f>
        <v>1</v>
      </c>
      <c r="O246" s="44" t="n">
        <f aca="false">$O$6</f>
        <v>160.9</v>
      </c>
      <c r="P246" s="24" t="n">
        <f aca="false">$P$6</f>
        <v>25888.81</v>
      </c>
      <c r="Q246" s="24" t="n">
        <f aca="false">$Q$6</f>
        <v>4165509.529</v>
      </c>
      <c r="R246" s="24"/>
      <c r="S246" s="43" t="n">
        <f aca="false">M246</f>
        <v>0.240358796296296</v>
      </c>
      <c r="T246" s="44" t="n">
        <f aca="false">$O$6</f>
        <v>160.9</v>
      </c>
      <c r="U246" s="24" t="n">
        <f aca="false">$P$6</f>
        <v>25888.81</v>
      </c>
      <c r="V246" s="24" t="n">
        <f aca="false">$Q$6</f>
        <v>4165509.529</v>
      </c>
      <c r="W246" s="35"/>
      <c r="X246" s="24" t="n">
        <f aca="false">$N$6</f>
        <v>1</v>
      </c>
      <c r="Y246" s="36" t="n">
        <f aca="false">S246</f>
        <v>0.240358796296296</v>
      </c>
      <c r="Z246" s="24" t="n">
        <f aca="false">$P$6</f>
        <v>25888.81</v>
      </c>
      <c r="AA246" s="24" t="n">
        <f aca="false">$Q$6</f>
        <v>4165509.529</v>
      </c>
      <c r="AB246" s="35"/>
      <c r="AC246" s="24" t="n">
        <f aca="false">$N$6</f>
        <v>1</v>
      </c>
      <c r="AD246" s="44" t="n">
        <f aca="false">$O$6</f>
        <v>160.9</v>
      </c>
      <c r="AE246" s="36" t="n">
        <f aca="false">Y246</f>
        <v>0.240358796296296</v>
      </c>
      <c r="AF246" s="24" t="n">
        <f aca="false">$Q$6</f>
        <v>4165509.529</v>
      </c>
      <c r="AG246" s="35"/>
      <c r="AH246" s="24" t="n">
        <f aca="false">$N$6</f>
        <v>1</v>
      </c>
      <c r="AI246" s="44" t="n">
        <f aca="false">$O$6</f>
        <v>160.9</v>
      </c>
      <c r="AJ246" s="24" t="n">
        <f aca="false">$P$6</f>
        <v>25888.81</v>
      </c>
      <c r="AK246" s="36" t="n">
        <f aca="false">AE246</f>
        <v>0.240358796296296</v>
      </c>
    </row>
    <row r="247" customFormat="false" ht="14.65" hidden="false" customHeight="false" outlineLevel="0" collapsed="false">
      <c r="A247" s="35"/>
      <c r="B247" s="35"/>
      <c r="C247" s="35"/>
      <c r="D247" s="35"/>
      <c r="E247" s="35"/>
      <c r="F247" s="36"/>
      <c r="G247" s="35"/>
      <c r="H247" s="34"/>
      <c r="I247" s="35"/>
      <c r="J247" s="36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</row>
    <row r="248" customFormat="false" ht="14.65" hidden="false" customHeight="false" outlineLevel="0" collapsed="false">
      <c r="A248" s="35"/>
      <c r="B248" s="35"/>
      <c r="C248" s="35"/>
      <c r="D248" s="35"/>
      <c r="E248" s="35"/>
      <c r="F248" s="36"/>
      <c r="G248" s="35"/>
      <c r="H248" s="34"/>
      <c r="I248" s="34" t="n">
        <f aca="false">I242+1</f>
        <v>43</v>
      </c>
      <c r="J248" s="41" t="n">
        <f aca="false">L249+$F$1*L250+L251*$F$1*$F$1+L252*$F$1*$F$1*$F$1</f>
        <v>0.11518030712589</v>
      </c>
      <c r="K248" s="34" t="n">
        <f aca="false">MDETERM(N249:Q252)</f>
        <v>87075186831.3602</v>
      </c>
      <c r="L248" s="35"/>
      <c r="M248" s="35"/>
      <c r="N248" s="24" t="s">
        <v>6</v>
      </c>
      <c r="O248" s="24" t="s">
        <v>7</v>
      </c>
      <c r="P248" s="24" t="s">
        <v>8</v>
      </c>
      <c r="Q248" s="24" t="s">
        <v>9</v>
      </c>
      <c r="R248" s="24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</row>
    <row r="249" customFormat="false" ht="14.65" hidden="false" customHeight="false" outlineLevel="0" collapsed="false">
      <c r="A249" s="35"/>
      <c r="B249" s="35"/>
      <c r="C249" s="35"/>
      <c r="D249" s="35"/>
      <c r="E249" s="35"/>
      <c r="F249" s="36"/>
      <c r="G249" s="35"/>
      <c r="H249" s="34"/>
      <c r="I249" s="35" t="str">
        <f aca="false">ADDRESS(I248,2,1)</f>
        <v>$B$43</v>
      </c>
      <c r="J249" s="36" t="n">
        <f aca="true">INDIRECT(I249)</f>
        <v>0.0219328703703704</v>
      </c>
      <c r="K249" s="34" t="n">
        <f aca="false">MDETERM(S249:V252)</f>
        <v>697535.107938577</v>
      </c>
      <c r="L249" s="34" t="n">
        <f aca="false">K249/K248</f>
        <v>8.01072192115423E-006</v>
      </c>
      <c r="M249" s="36" t="n">
        <f aca="false">J249</f>
        <v>0.0219328703703704</v>
      </c>
      <c r="N249" s="24" t="n">
        <f aca="false">$N$3</f>
        <v>1</v>
      </c>
      <c r="O249" s="24" t="n">
        <f aca="false">$O$3</f>
        <v>16</v>
      </c>
      <c r="P249" s="24" t="n">
        <f aca="false">$P$3</f>
        <v>256</v>
      </c>
      <c r="Q249" s="24" t="n">
        <f aca="false">$Q$3</f>
        <v>4096</v>
      </c>
      <c r="R249" s="24"/>
      <c r="S249" s="43" t="n">
        <f aca="false">M249</f>
        <v>0.0219328703703704</v>
      </c>
      <c r="T249" s="24" t="n">
        <f aca="false">$O$3</f>
        <v>16</v>
      </c>
      <c r="U249" s="24" t="n">
        <f aca="false">$P$3</f>
        <v>256</v>
      </c>
      <c r="V249" s="24" t="n">
        <f aca="false">$Q$3</f>
        <v>4096</v>
      </c>
      <c r="W249" s="35"/>
      <c r="X249" s="24" t="n">
        <f aca="false">$N$3</f>
        <v>1</v>
      </c>
      <c r="Y249" s="36" t="n">
        <f aca="false">S249</f>
        <v>0.0219328703703704</v>
      </c>
      <c r="Z249" s="24" t="n">
        <f aca="false">$P$3</f>
        <v>256</v>
      </c>
      <c r="AA249" s="24" t="n">
        <f aca="false">$Q$3</f>
        <v>4096</v>
      </c>
      <c r="AB249" s="35"/>
      <c r="AC249" s="24" t="n">
        <f aca="false">$N$3</f>
        <v>1</v>
      </c>
      <c r="AD249" s="24" t="n">
        <f aca="false">$O$3</f>
        <v>16</v>
      </c>
      <c r="AE249" s="36" t="n">
        <f aca="false">Y249</f>
        <v>0.0219328703703704</v>
      </c>
      <c r="AF249" s="24" t="n">
        <f aca="false">$Q$3</f>
        <v>4096</v>
      </c>
      <c r="AG249" s="35"/>
      <c r="AH249" s="24" t="n">
        <f aca="false">$N$3</f>
        <v>1</v>
      </c>
      <c r="AI249" s="24" t="n">
        <f aca="false">$O$3</f>
        <v>16</v>
      </c>
      <c r="AJ249" s="24" t="n">
        <f aca="false">$P$3</f>
        <v>256</v>
      </c>
      <c r="AK249" s="36" t="n">
        <f aca="false">AE249</f>
        <v>0.0219328703703704</v>
      </c>
    </row>
    <row r="250" customFormat="false" ht="14.65" hidden="false" customHeight="false" outlineLevel="0" collapsed="false">
      <c r="A250" s="35"/>
      <c r="B250" s="35"/>
      <c r="C250" s="35"/>
      <c r="D250" s="35"/>
      <c r="E250" s="35"/>
      <c r="F250" s="36"/>
      <c r="G250" s="35"/>
      <c r="H250" s="34"/>
      <c r="I250" s="35" t="str">
        <f aca="false">ADDRESS(I248,3,1)</f>
        <v>$C$43</v>
      </c>
      <c r="J250" s="36" t="n">
        <f aca="true">INDIRECT(I250)</f>
        <v>0.0557060185185185</v>
      </c>
      <c r="K250" s="34" t="n">
        <f aca="false">MDETERM(X249:AA252)</f>
        <v>118060822.219647</v>
      </c>
      <c r="L250" s="34" t="n">
        <f aca="false">K250/K248</f>
        <v>0.00135584919786962</v>
      </c>
      <c r="M250" s="36" t="n">
        <f aca="false">J250</f>
        <v>0.0557060185185185</v>
      </c>
      <c r="N250" s="24" t="n">
        <f aca="false">$N$4</f>
        <v>1</v>
      </c>
      <c r="O250" s="24" t="n">
        <f aca="false">$O$4</f>
        <v>40</v>
      </c>
      <c r="P250" s="24" t="n">
        <f aca="false">$P$4</f>
        <v>1600</v>
      </c>
      <c r="Q250" s="24" t="n">
        <f aca="false">$Q$4</f>
        <v>64000</v>
      </c>
      <c r="R250" s="24"/>
      <c r="S250" s="43" t="n">
        <f aca="false">M250</f>
        <v>0.0557060185185185</v>
      </c>
      <c r="T250" s="24" t="n">
        <f aca="false">$O$4</f>
        <v>40</v>
      </c>
      <c r="U250" s="24" t="n">
        <f aca="false">$P$4</f>
        <v>1600</v>
      </c>
      <c r="V250" s="24" t="n">
        <f aca="false">$Q$4</f>
        <v>64000</v>
      </c>
      <c r="W250" s="35"/>
      <c r="X250" s="24" t="n">
        <f aca="false">$N$4</f>
        <v>1</v>
      </c>
      <c r="Y250" s="36" t="n">
        <f aca="false">S250</f>
        <v>0.0557060185185185</v>
      </c>
      <c r="Z250" s="24" t="n">
        <f aca="false">$P$4</f>
        <v>1600</v>
      </c>
      <c r="AA250" s="24" t="n">
        <f aca="false">$Q$4</f>
        <v>64000</v>
      </c>
      <c r="AB250" s="35"/>
      <c r="AC250" s="24" t="n">
        <f aca="false">$N$4</f>
        <v>1</v>
      </c>
      <c r="AD250" s="24" t="n">
        <f aca="false">$O$4</f>
        <v>40</v>
      </c>
      <c r="AE250" s="36" t="n">
        <f aca="false">Y250</f>
        <v>0.0557060185185185</v>
      </c>
      <c r="AF250" s="24" t="n">
        <f aca="false">$Q$4</f>
        <v>64000</v>
      </c>
      <c r="AG250" s="35"/>
      <c r="AH250" s="24" t="n">
        <f aca="false">$N$4</f>
        <v>1</v>
      </c>
      <c r="AI250" s="24" t="n">
        <f aca="false">$O$4</f>
        <v>40</v>
      </c>
      <c r="AJ250" s="24" t="n">
        <f aca="false">$P$4</f>
        <v>1600</v>
      </c>
      <c r="AK250" s="36" t="n">
        <f aca="false">AE250</f>
        <v>0.0557060185185185</v>
      </c>
    </row>
    <row r="251" customFormat="false" ht="14.65" hidden="false" customHeight="false" outlineLevel="0" collapsed="false">
      <c r="A251" s="35"/>
      <c r="B251" s="35"/>
      <c r="C251" s="35"/>
      <c r="D251" s="35"/>
      <c r="E251" s="35"/>
      <c r="F251" s="36"/>
      <c r="G251" s="35"/>
      <c r="H251" s="34"/>
      <c r="I251" s="35" t="str">
        <f aca="false">ADDRESS(I248,4,1)</f>
        <v>$D$43</v>
      </c>
      <c r="J251" s="36" t="n">
        <f aca="true">INDIRECT(I251)</f>
        <v>0.114456018518519</v>
      </c>
      <c r="K251" s="34" t="n">
        <f aca="false">MDETERM(AC249:AF252)</f>
        <v>77990.0759539359</v>
      </c>
      <c r="L251" s="34" t="n">
        <f aca="false">K251/K248</f>
        <v>8.95663607417581E-007</v>
      </c>
      <c r="M251" s="36" t="n">
        <f aca="false">J251</f>
        <v>0.114456018518519</v>
      </c>
      <c r="N251" s="24" t="n">
        <f aca="false">$N$5</f>
        <v>1</v>
      </c>
      <c r="O251" s="24" t="n">
        <f aca="false">$O$5</f>
        <v>80</v>
      </c>
      <c r="P251" s="24" t="n">
        <f aca="false">$P$5</f>
        <v>6400</v>
      </c>
      <c r="Q251" s="24" t="n">
        <f aca="false">$Q$5</f>
        <v>512000</v>
      </c>
      <c r="R251" s="24"/>
      <c r="S251" s="43" t="n">
        <f aca="false">M251</f>
        <v>0.114456018518519</v>
      </c>
      <c r="T251" s="24" t="n">
        <f aca="false">$O$5</f>
        <v>80</v>
      </c>
      <c r="U251" s="24" t="n">
        <f aca="false">$P$5</f>
        <v>6400</v>
      </c>
      <c r="V251" s="24" t="n">
        <f aca="false">$Q$5</f>
        <v>512000</v>
      </c>
      <c r="W251" s="35"/>
      <c r="X251" s="24" t="n">
        <f aca="false">$N$5</f>
        <v>1</v>
      </c>
      <c r="Y251" s="36" t="n">
        <f aca="false">S251</f>
        <v>0.114456018518519</v>
      </c>
      <c r="Z251" s="24" t="n">
        <f aca="false">$P$5</f>
        <v>6400</v>
      </c>
      <c r="AA251" s="24" t="n">
        <f aca="false">$Q$5</f>
        <v>512000</v>
      </c>
      <c r="AB251" s="35"/>
      <c r="AC251" s="24" t="n">
        <f aca="false">$N$5</f>
        <v>1</v>
      </c>
      <c r="AD251" s="24" t="n">
        <f aca="false">$O$5</f>
        <v>80</v>
      </c>
      <c r="AE251" s="36" t="n">
        <f aca="false">Y251</f>
        <v>0.114456018518519</v>
      </c>
      <c r="AF251" s="24" t="n">
        <f aca="false">$Q$5</f>
        <v>512000</v>
      </c>
      <c r="AG251" s="35"/>
      <c r="AH251" s="24" t="n">
        <f aca="false">$N$5</f>
        <v>1</v>
      </c>
      <c r="AI251" s="24" t="n">
        <f aca="false">$O$5</f>
        <v>80</v>
      </c>
      <c r="AJ251" s="24" t="n">
        <f aca="false">$P$5</f>
        <v>6400</v>
      </c>
      <c r="AK251" s="36" t="n">
        <f aca="false">AE251</f>
        <v>0.114456018518519</v>
      </c>
    </row>
    <row r="252" customFormat="false" ht="14.65" hidden="false" customHeight="false" outlineLevel="0" collapsed="false">
      <c r="A252" s="35"/>
      <c r="B252" s="35"/>
      <c r="C252" s="35"/>
      <c r="D252" s="35"/>
      <c r="E252" s="35"/>
      <c r="F252" s="36"/>
      <c r="G252" s="35"/>
      <c r="H252" s="34"/>
      <c r="I252" s="35" t="str">
        <f aca="false">ADDRESS(I248,5,1)</f>
        <v>$E$43</v>
      </c>
      <c r="J252" s="36" t="n">
        <f aca="true">INDIRECT(I252)</f>
        <v>0.243368055555556</v>
      </c>
      <c r="K252" s="34" t="n">
        <f aca="false">MDETERM(AH249:AK252)</f>
        <v>42.1472611109105</v>
      </c>
      <c r="L252" s="34" t="n">
        <f aca="false">K252/K248</f>
        <v>4.84032967882546E-010</v>
      </c>
      <c r="M252" s="36" t="n">
        <f aca="false">J252</f>
        <v>0.243368055555556</v>
      </c>
      <c r="N252" s="24" t="n">
        <f aca="false">$N$6</f>
        <v>1</v>
      </c>
      <c r="O252" s="44" t="n">
        <f aca="false">$O$6</f>
        <v>160.9</v>
      </c>
      <c r="P252" s="24" t="n">
        <f aca="false">$P$6</f>
        <v>25888.81</v>
      </c>
      <c r="Q252" s="24" t="n">
        <f aca="false">$Q$6</f>
        <v>4165509.529</v>
      </c>
      <c r="R252" s="24"/>
      <c r="S252" s="43" t="n">
        <f aca="false">M252</f>
        <v>0.243368055555556</v>
      </c>
      <c r="T252" s="44" t="n">
        <f aca="false">$O$6</f>
        <v>160.9</v>
      </c>
      <c r="U252" s="24" t="n">
        <f aca="false">$P$6</f>
        <v>25888.81</v>
      </c>
      <c r="V252" s="24" t="n">
        <f aca="false">$Q$6</f>
        <v>4165509.529</v>
      </c>
      <c r="W252" s="35"/>
      <c r="X252" s="24" t="n">
        <f aca="false">$N$6</f>
        <v>1</v>
      </c>
      <c r="Y252" s="36" t="n">
        <f aca="false">S252</f>
        <v>0.243368055555556</v>
      </c>
      <c r="Z252" s="24" t="n">
        <f aca="false">$P$6</f>
        <v>25888.81</v>
      </c>
      <c r="AA252" s="24" t="n">
        <f aca="false">$Q$6</f>
        <v>4165509.529</v>
      </c>
      <c r="AB252" s="35"/>
      <c r="AC252" s="24" t="n">
        <f aca="false">$N$6</f>
        <v>1</v>
      </c>
      <c r="AD252" s="44" t="n">
        <f aca="false">$O$6</f>
        <v>160.9</v>
      </c>
      <c r="AE252" s="36" t="n">
        <f aca="false">Y252</f>
        <v>0.243368055555556</v>
      </c>
      <c r="AF252" s="24" t="n">
        <f aca="false">$Q$6</f>
        <v>4165509.529</v>
      </c>
      <c r="AG252" s="35"/>
      <c r="AH252" s="24" t="n">
        <f aca="false">$N$6</f>
        <v>1</v>
      </c>
      <c r="AI252" s="44" t="n">
        <f aca="false">$O$6</f>
        <v>160.9</v>
      </c>
      <c r="AJ252" s="24" t="n">
        <f aca="false">$P$6</f>
        <v>25888.81</v>
      </c>
      <c r="AK252" s="36" t="n">
        <f aca="false">AE252</f>
        <v>0.243368055555556</v>
      </c>
    </row>
    <row r="253" customFormat="false" ht="14.65" hidden="false" customHeight="false" outlineLevel="0" collapsed="false">
      <c r="A253" s="35"/>
      <c r="B253" s="35"/>
      <c r="C253" s="35"/>
      <c r="D253" s="35"/>
      <c r="E253" s="35"/>
      <c r="F253" s="36"/>
      <c r="G253" s="35"/>
      <c r="H253" s="34"/>
      <c r="I253" s="35"/>
      <c r="J253" s="36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</row>
    <row r="254" customFormat="false" ht="14.65" hidden="false" customHeight="false" outlineLevel="0" collapsed="false">
      <c r="A254" s="35"/>
      <c r="B254" s="35"/>
      <c r="C254" s="35"/>
      <c r="D254" s="35"/>
      <c r="E254" s="35"/>
      <c r="F254" s="36"/>
      <c r="G254" s="35"/>
      <c r="H254" s="34"/>
      <c r="I254" s="34" t="n">
        <f aca="false">I248+1</f>
        <v>44</v>
      </c>
      <c r="J254" s="41" t="n">
        <f aca="false">L255+$F$1*L256+L257*$F$1*$F$1+L258*$F$1*$F$1*$F$1</f>
        <v>0.116625233037347</v>
      </c>
      <c r="K254" s="34" t="n">
        <f aca="false">MDETERM(N255:Q258)</f>
        <v>87075186831.3602</v>
      </c>
      <c r="L254" s="35"/>
      <c r="M254" s="35"/>
      <c r="N254" s="24" t="s">
        <v>6</v>
      </c>
      <c r="O254" s="24" t="s">
        <v>7</v>
      </c>
      <c r="P254" s="24" t="s">
        <v>8</v>
      </c>
      <c r="Q254" s="24" t="s">
        <v>9</v>
      </c>
      <c r="R254" s="24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</row>
    <row r="255" customFormat="false" ht="14.65" hidden="false" customHeight="false" outlineLevel="0" collapsed="false">
      <c r="A255" s="35"/>
      <c r="B255" s="35"/>
      <c r="C255" s="35"/>
      <c r="D255" s="35"/>
      <c r="E255" s="35"/>
      <c r="F255" s="36"/>
      <c r="G255" s="35"/>
      <c r="H255" s="34"/>
      <c r="I255" s="35" t="str">
        <f aca="false">ADDRESS(I254,2,1)</f>
        <v>$B$44</v>
      </c>
      <c r="J255" s="36" t="n">
        <f aca="true">INDIRECT(I255)</f>
        <v>0.0221875</v>
      </c>
      <c r="K255" s="34" t="n">
        <f aca="false">MDETERM(S255:V258)</f>
        <v>26466.3189480078</v>
      </c>
      <c r="L255" s="34" t="n">
        <f aca="false">K255/K254</f>
        <v>3.03947885857144E-007</v>
      </c>
      <c r="M255" s="36" t="n">
        <f aca="false">J255</f>
        <v>0.0221875</v>
      </c>
      <c r="N255" s="24" t="n">
        <f aca="false">$N$3</f>
        <v>1</v>
      </c>
      <c r="O255" s="24" t="n">
        <f aca="false">$O$3</f>
        <v>16</v>
      </c>
      <c r="P255" s="24" t="n">
        <f aca="false">$P$3</f>
        <v>256</v>
      </c>
      <c r="Q255" s="24" t="n">
        <f aca="false">$Q$3</f>
        <v>4096</v>
      </c>
      <c r="R255" s="24"/>
      <c r="S255" s="43" t="n">
        <f aca="false">M255</f>
        <v>0.0221875</v>
      </c>
      <c r="T255" s="24" t="n">
        <f aca="false">$O$3</f>
        <v>16</v>
      </c>
      <c r="U255" s="24" t="n">
        <f aca="false">$P$3</f>
        <v>256</v>
      </c>
      <c r="V255" s="24" t="n">
        <f aca="false">$Q$3</f>
        <v>4096</v>
      </c>
      <c r="W255" s="35"/>
      <c r="X255" s="24" t="n">
        <f aca="false">$N$3</f>
        <v>1</v>
      </c>
      <c r="Y255" s="36" t="n">
        <f aca="false">S255</f>
        <v>0.0221875</v>
      </c>
      <c r="Z255" s="24" t="n">
        <f aca="false">$P$3</f>
        <v>256</v>
      </c>
      <c r="AA255" s="24" t="n">
        <f aca="false">$Q$3</f>
        <v>4096</v>
      </c>
      <c r="AB255" s="35"/>
      <c r="AC255" s="24" t="n">
        <f aca="false">$N$3</f>
        <v>1</v>
      </c>
      <c r="AD255" s="24" t="n">
        <f aca="false">$O$3</f>
        <v>16</v>
      </c>
      <c r="AE255" s="36" t="n">
        <f aca="false">Y255</f>
        <v>0.0221875</v>
      </c>
      <c r="AF255" s="24" t="n">
        <f aca="false">$Q$3</f>
        <v>4096</v>
      </c>
      <c r="AG255" s="35"/>
      <c r="AH255" s="24" t="n">
        <f aca="false">$N$3</f>
        <v>1</v>
      </c>
      <c r="AI255" s="24" t="n">
        <f aca="false">$O$3</f>
        <v>16</v>
      </c>
      <c r="AJ255" s="24" t="n">
        <f aca="false">$P$3</f>
        <v>256</v>
      </c>
      <c r="AK255" s="36" t="n">
        <f aca="false">AE255</f>
        <v>0.0221875</v>
      </c>
    </row>
    <row r="256" customFormat="false" ht="14.65" hidden="false" customHeight="false" outlineLevel="0" collapsed="false">
      <c r="A256" s="35"/>
      <c r="B256" s="35"/>
      <c r="C256" s="35"/>
      <c r="D256" s="35"/>
      <c r="E256" s="35"/>
      <c r="F256" s="36"/>
      <c r="G256" s="35"/>
      <c r="H256" s="34"/>
      <c r="I256" s="35" t="str">
        <f aca="false">ADDRESS(I254,3,1)</f>
        <v>$C$44</v>
      </c>
      <c r="J256" s="36" t="n">
        <f aca="true">INDIRECT(I256)</f>
        <v>0.0563773148148148</v>
      </c>
      <c r="K256" s="34" t="n">
        <f aca="false">MDETERM(X255:AA258)</f>
        <v>119456984.684585</v>
      </c>
      <c r="L256" s="34" t="n">
        <f aca="false">K256/K254</f>
        <v>0.00137188318545833</v>
      </c>
      <c r="M256" s="36" t="n">
        <f aca="false">J256</f>
        <v>0.0563773148148148</v>
      </c>
      <c r="N256" s="24" t="n">
        <f aca="false">$N$4</f>
        <v>1</v>
      </c>
      <c r="O256" s="24" t="n">
        <f aca="false">$O$4</f>
        <v>40</v>
      </c>
      <c r="P256" s="24" t="n">
        <f aca="false">$P$4</f>
        <v>1600</v>
      </c>
      <c r="Q256" s="24" t="n">
        <f aca="false">$Q$4</f>
        <v>64000</v>
      </c>
      <c r="R256" s="24"/>
      <c r="S256" s="43" t="n">
        <f aca="false">M256</f>
        <v>0.0563773148148148</v>
      </c>
      <c r="T256" s="24" t="n">
        <f aca="false">$O$4</f>
        <v>40</v>
      </c>
      <c r="U256" s="24" t="n">
        <f aca="false">$P$4</f>
        <v>1600</v>
      </c>
      <c r="V256" s="24" t="n">
        <f aca="false">$Q$4</f>
        <v>64000</v>
      </c>
      <c r="W256" s="35"/>
      <c r="X256" s="24" t="n">
        <f aca="false">$N$4</f>
        <v>1</v>
      </c>
      <c r="Y256" s="36" t="n">
        <f aca="false">S256</f>
        <v>0.0563773148148148</v>
      </c>
      <c r="Z256" s="24" t="n">
        <f aca="false">$P$4</f>
        <v>1600</v>
      </c>
      <c r="AA256" s="24" t="n">
        <f aca="false">$Q$4</f>
        <v>64000</v>
      </c>
      <c r="AB256" s="35"/>
      <c r="AC256" s="24" t="n">
        <f aca="false">$N$4</f>
        <v>1</v>
      </c>
      <c r="AD256" s="24" t="n">
        <f aca="false">$O$4</f>
        <v>40</v>
      </c>
      <c r="AE256" s="36" t="n">
        <f aca="false">Y256</f>
        <v>0.0563773148148148</v>
      </c>
      <c r="AF256" s="24" t="n">
        <f aca="false">$Q$4</f>
        <v>64000</v>
      </c>
      <c r="AG256" s="35"/>
      <c r="AH256" s="24" t="n">
        <f aca="false">$N$4</f>
        <v>1</v>
      </c>
      <c r="AI256" s="24" t="n">
        <f aca="false">$O$4</f>
        <v>40</v>
      </c>
      <c r="AJ256" s="24" t="n">
        <f aca="false">$P$4</f>
        <v>1600</v>
      </c>
      <c r="AK256" s="36" t="n">
        <f aca="false">AE256</f>
        <v>0.0563773148148148</v>
      </c>
    </row>
    <row r="257" customFormat="false" ht="14.65" hidden="false" customHeight="false" outlineLevel="0" collapsed="false">
      <c r="A257" s="35"/>
      <c r="B257" s="35"/>
      <c r="C257" s="35"/>
      <c r="D257" s="35"/>
      <c r="E257" s="35"/>
      <c r="F257" s="36"/>
      <c r="G257" s="35"/>
      <c r="H257" s="34"/>
      <c r="I257" s="35" t="str">
        <f aca="false">ADDRESS(I254,4,1)</f>
        <v>$D$44</v>
      </c>
      <c r="J257" s="36" t="n">
        <f aca="true">INDIRECT(I257)</f>
        <v>0.115891203703704</v>
      </c>
      <c r="K257" s="34" t="n">
        <f aca="false">MDETERM(AC255:AF258)</f>
        <v>79908.1189466949</v>
      </c>
      <c r="L257" s="34" t="n">
        <f aca="false">K257/K254</f>
        <v>9.17691042127239E-007</v>
      </c>
      <c r="M257" s="36" t="n">
        <f aca="false">J257</f>
        <v>0.115891203703704</v>
      </c>
      <c r="N257" s="24" t="n">
        <f aca="false">$N$5</f>
        <v>1</v>
      </c>
      <c r="O257" s="24" t="n">
        <f aca="false">$O$5</f>
        <v>80</v>
      </c>
      <c r="P257" s="24" t="n">
        <f aca="false">$P$5</f>
        <v>6400</v>
      </c>
      <c r="Q257" s="24" t="n">
        <f aca="false">$Q$5</f>
        <v>512000</v>
      </c>
      <c r="R257" s="24"/>
      <c r="S257" s="43" t="n">
        <f aca="false">M257</f>
        <v>0.115891203703704</v>
      </c>
      <c r="T257" s="24" t="n">
        <f aca="false">$O$5</f>
        <v>80</v>
      </c>
      <c r="U257" s="24" t="n">
        <f aca="false">$P$5</f>
        <v>6400</v>
      </c>
      <c r="V257" s="24" t="n">
        <f aca="false">$Q$5</f>
        <v>512000</v>
      </c>
      <c r="W257" s="35"/>
      <c r="X257" s="24" t="n">
        <f aca="false">$N$5</f>
        <v>1</v>
      </c>
      <c r="Y257" s="36" t="n">
        <f aca="false">S257</f>
        <v>0.115891203703704</v>
      </c>
      <c r="Z257" s="24" t="n">
        <f aca="false">$P$5</f>
        <v>6400</v>
      </c>
      <c r="AA257" s="24" t="n">
        <f aca="false">$Q$5</f>
        <v>512000</v>
      </c>
      <c r="AB257" s="35"/>
      <c r="AC257" s="24" t="n">
        <f aca="false">$N$5</f>
        <v>1</v>
      </c>
      <c r="AD257" s="24" t="n">
        <f aca="false">$O$5</f>
        <v>80</v>
      </c>
      <c r="AE257" s="36" t="n">
        <f aca="false">Y257</f>
        <v>0.115891203703704</v>
      </c>
      <c r="AF257" s="24" t="n">
        <f aca="false">$Q$5</f>
        <v>512000</v>
      </c>
      <c r="AG257" s="35"/>
      <c r="AH257" s="24" t="n">
        <f aca="false">$N$5</f>
        <v>1</v>
      </c>
      <c r="AI257" s="24" t="n">
        <f aca="false">$O$5</f>
        <v>80</v>
      </c>
      <c r="AJ257" s="24" t="n">
        <f aca="false">$P$5</f>
        <v>6400</v>
      </c>
      <c r="AK257" s="36" t="n">
        <f aca="false">AE257</f>
        <v>0.115891203703704</v>
      </c>
    </row>
    <row r="258" customFormat="false" ht="14.65" hidden="false" customHeight="false" outlineLevel="0" collapsed="false">
      <c r="A258" s="35"/>
      <c r="B258" s="35"/>
      <c r="C258" s="35"/>
      <c r="D258" s="35"/>
      <c r="E258" s="35"/>
      <c r="F258" s="36"/>
      <c r="G258" s="35"/>
      <c r="H258" s="34"/>
      <c r="I258" s="35" t="str">
        <f aca="false">ADDRESS(I254,5,1)</f>
        <v>$E$44</v>
      </c>
      <c r="J258" s="36" t="n">
        <f aca="true">INDIRECT(I258)</f>
        <v>0.246666666666667</v>
      </c>
      <c r="K258" s="34" t="n">
        <f aca="false">MDETERM(AH255:AK258)</f>
        <v>45.4121333332128</v>
      </c>
      <c r="L258" s="34" t="n">
        <f aca="false">K258/K254</f>
        <v>5.21527831127863E-010</v>
      </c>
      <c r="M258" s="36" t="n">
        <f aca="false">J258</f>
        <v>0.246666666666667</v>
      </c>
      <c r="N258" s="24" t="n">
        <f aca="false">$N$6</f>
        <v>1</v>
      </c>
      <c r="O258" s="44" t="n">
        <f aca="false">$O$6</f>
        <v>160.9</v>
      </c>
      <c r="P258" s="24" t="n">
        <f aca="false">$P$6</f>
        <v>25888.81</v>
      </c>
      <c r="Q258" s="24" t="n">
        <f aca="false">$Q$6</f>
        <v>4165509.529</v>
      </c>
      <c r="R258" s="24"/>
      <c r="S258" s="43" t="n">
        <f aca="false">M258</f>
        <v>0.246666666666667</v>
      </c>
      <c r="T258" s="44" t="n">
        <f aca="false">$O$6</f>
        <v>160.9</v>
      </c>
      <c r="U258" s="24" t="n">
        <f aca="false">$P$6</f>
        <v>25888.81</v>
      </c>
      <c r="V258" s="24" t="n">
        <f aca="false">$Q$6</f>
        <v>4165509.529</v>
      </c>
      <c r="W258" s="35"/>
      <c r="X258" s="24" t="n">
        <f aca="false">$N$6</f>
        <v>1</v>
      </c>
      <c r="Y258" s="36" t="n">
        <f aca="false">S258</f>
        <v>0.246666666666667</v>
      </c>
      <c r="Z258" s="24" t="n">
        <f aca="false">$P$6</f>
        <v>25888.81</v>
      </c>
      <c r="AA258" s="24" t="n">
        <f aca="false">$Q$6</f>
        <v>4165509.529</v>
      </c>
      <c r="AB258" s="35"/>
      <c r="AC258" s="24" t="n">
        <f aca="false">$N$6</f>
        <v>1</v>
      </c>
      <c r="AD258" s="44" t="n">
        <f aca="false">$O$6</f>
        <v>160.9</v>
      </c>
      <c r="AE258" s="36" t="n">
        <f aca="false">Y258</f>
        <v>0.246666666666667</v>
      </c>
      <c r="AF258" s="24" t="n">
        <f aca="false">$Q$6</f>
        <v>4165509.529</v>
      </c>
      <c r="AG258" s="35"/>
      <c r="AH258" s="24" t="n">
        <f aca="false">$N$6</f>
        <v>1</v>
      </c>
      <c r="AI258" s="44" t="n">
        <f aca="false">$O$6</f>
        <v>160.9</v>
      </c>
      <c r="AJ258" s="24" t="n">
        <f aca="false">$P$6</f>
        <v>25888.81</v>
      </c>
      <c r="AK258" s="36" t="n">
        <f aca="false">AE258</f>
        <v>0.246666666666667</v>
      </c>
    </row>
    <row r="259" customFormat="false" ht="14.65" hidden="false" customHeight="false" outlineLevel="0" collapsed="false">
      <c r="A259" s="35"/>
      <c r="B259" s="35"/>
      <c r="C259" s="35"/>
      <c r="D259" s="35"/>
      <c r="E259" s="35"/>
      <c r="F259" s="36"/>
      <c r="G259" s="35"/>
      <c r="H259" s="34"/>
      <c r="I259" s="35"/>
      <c r="J259" s="36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</row>
    <row r="260" customFormat="false" ht="14.65" hidden="false" customHeight="false" outlineLevel="0" collapsed="false">
      <c r="A260" s="35"/>
      <c r="B260" s="35"/>
      <c r="C260" s="35"/>
      <c r="D260" s="35"/>
      <c r="E260" s="35"/>
      <c r="F260" s="36"/>
      <c r="G260" s="35"/>
      <c r="H260" s="34"/>
      <c r="I260" s="34" t="n">
        <f aca="false">I254+1</f>
        <v>45</v>
      </c>
      <c r="J260" s="41" t="n">
        <f aca="false">L261+$F$1*L262+L263*$F$1*$F$1+L264*$F$1*$F$1*$F$1</f>
        <v>0.118198228447477</v>
      </c>
      <c r="K260" s="34" t="n">
        <f aca="false">MDETERM(N261:Q264)</f>
        <v>87075186831.3602</v>
      </c>
      <c r="L260" s="35"/>
      <c r="M260" s="35"/>
      <c r="N260" s="24" t="s">
        <v>6</v>
      </c>
      <c r="O260" s="24" t="s">
        <v>7</v>
      </c>
      <c r="P260" s="24" t="s">
        <v>8</v>
      </c>
      <c r="Q260" s="24" t="s">
        <v>9</v>
      </c>
      <c r="R260" s="24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</row>
    <row r="261" customFormat="false" ht="14.65" hidden="false" customHeight="false" outlineLevel="0" collapsed="false">
      <c r="A261" s="35"/>
      <c r="B261" s="35"/>
      <c r="C261" s="35"/>
      <c r="D261" s="35"/>
      <c r="E261" s="35"/>
      <c r="F261" s="36"/>
      <c r="G261" s="35"/>
      <c r="H261" s="34"/>
      <c r="I261" s="35" t="str">
        <f aca="false">ADDRESS(I260,2,1)</f>
        <v>$B$45</v>
      </c>
      <c r="J261" s="36" t="n">
        <f aca="true">INDIRECT(I261)</f>
        <v>0.0224768518518519</v>
      </c>
      <c r="K261" s="34" t="n">
        <f aca="false">MDETERM(S261:V264)</f>
        <v>148854.8590382</v>
      </c>
      <c r="L261" s="34" t="n">
        <f aca="false">K261/K260</f>
        <v>1.7094980149338E-006</v>
      </c>
      <c r="M261" s="36" t="n">
        <f aca="false">J261</f>
        <v>0.0224768518518519</v>
      </c>
      <c r="N261" s="24" t="n">
        <f aca="false">$N$3</f>
        <v>1</v>
      </c>
      <c r="O261" s="24" t="n">
        <f aca="false">$O$3</f>
        <v>16</v>
      </c>
      <c r="P261" s="24" t="n">
        <f aca="false">$P$3</f>
        <v>256</v>
      </c>
      <c r="Q261" s="24" t="n">
        <f aca="false">$Q$3</f>
        <v>4096</v>
      </c>
      <c r="R261" s="24"/>
      <c r="S261" s="43" t="n">
        <f aca="false">M261</f>
        <v>0.0224768518518519</v>
      </c>
      <c r="T261" s="24" t="n">
        <f aca="false">$O$3</f>
        <v>16</v>
      </c>
      <c r="U261" s="24" t="n">
        <f aca="false">$P$3</f>
        <v>256</v>
      </c>
      <c r="V261" s="24" t="n">
        <f aca="false">$Q$3</f>
        <v>4096</v>
      </c>
      <c r="W261" s="35"/>
      <c r="X261" s="24" t="n">
        <f aca="false">$N$3</f>
        <v>1</v>
      </c>
      <c r="Y261" s="36" t="n">
        <f aca="false">S261</f>
        <v>0.0224768518518519</v>
      </c>
      <c r="Z261" s="24" t="n">
        <f aca="false">$P$3</f>
        <v>256</v>
      </c>
      <c r="AA261" s="24" t="n">
        <f aca="false">$Q$3</f>
        <v>4096</v>
      </c>
      <c r="AB261" s="35"/>
      <c r="AC261" s="24" t="n">
        <f aca="false">$N$3</f>
        <v>1</v>
      </c>
      <c r="AD261" s="24" t="n">
        <f aca="false">$O$3</f>
        <v>16</v>
      </c>
      <c r="AE261" s="36" t="n">
        <f aca="false">Y261</f>
        <v>0.0224768518518519</v>
      </c>
      <c r="AF261" s="24" t="n">
        <f aca="false">$Q$3</f>
        <v>4096</v>
      </c>
      <c r="AG261" s="35"/>
      <c r="AH261" s="24" t="n">
        <f aca="false">$N$3</f>
        <v>1</v>
      </c>
      <c r="AI261" s="24" t="n">
        <f aca="false">$O$3</f>
        <v>16</v>
      </c>
      <c r="AJ261" s="24" t="n">
        <f aca="false">$P$3</f>
        <v>256</v>
      </c>
      <c r="AK261" s="36" t="n">
        <f aca="false">AE261</f>
        <v>0.0224768518518519</v>
      </c>
    </row>
    <row r="262" customFormat="false" ht="14.65" hidden="false" customHeight="false" outlineLevel="0" collapsed="false">
      <c r="A262" s="35"/>
      <c r="B262" s="35"/>
      <c r="C262" s="35"/>
      <c r="D262" s="35"/>
      <c r="E262" s="35"/>
      <c r="F262" s="36"/>
      <c r="G262" s="35"/>
      <c r="H262" s="34"/>
      <c r="I262" s="35" t="str">
        <f aca="false">ADDRESS(I260,3,1)</f>
        <v>$C$45</v>
      </c>
      <c r="J262" s="36" t="n">
        <f aca="true">INDIRECT(I262)</f>
        <v>0.0571180555555556</v>
      </c>
      <c r="K262" s="34" t="n">
        <f aca="false">MDETERM(X261:AA264)</f>
        <v>121000559.715657</v>
      </c>
      <c r="L262" s="34" t="n">
        <f aca="false">K262/K260</f>
        <v>0.00138961010729727</v>
      </c>
      <c r="M262" s="36" t="n">
        <f aca="false">J262</f>
        <v>0.0571180555555556</v>
      </c>
      <c r="N262" s="24" t="n">
        <f aca="false">$N$4</f>
        <v>1</v>
      </c>
      <c r="O262" s="24" t="n">
        <f aca="false">$O$4</f>
        <v>40</v>
      </c>
      <c r="P262" s="24" t="n">
        <f aca="false">$P$4</f>
        <v>1600</v>
      </c>
      <c r="Q262" s="24" t="n">
        <f aca="false">$Q$4</f>
        <v>64000</v>
      </c>
      <c r="R262" s="24"/>
      <c r="S262" s="43" t="n">
        <f aca="false">M262</f>
        <v>0.0571180555555556</v>
      </c>
      <c r="T262" s="24" t="n">
        <f aca="false">$O$4</f>
        <v>40</v>
      </c>
      <c r="U262" s="24" t="n">
        <f aca="false">$P$4</f>
        <v>1600</v>
      </c>
      <c r="V262" s="24" t="n">
        <f aca="false">$Q$4</f>
        <v>64000</v>
      </c>
      <c r="W262" s="35"/>
      <c r="X262" s="24" t="n">
        <f aca="false">$N$4</f>
        <v>1</v>
      </c>
      <c r="Y262" s="36" t="n">
        <f aca="false">S262</f>
        <v>0.0571180555555556</v>
      </c>
      <c r="Z262" s="24" t="n">
        <f aca="false">$P$4</f>
        <v>1600</v>
      </c>
      <c r="AA262" s="24" t="n">
        <f aca="false">$Q$4</f>
        <v>64000</v>
      </c>
      <c r="AB262" s="35"/>
      <c r="AC262" s="24" t="n">
        <f aca="false">$N$4</f>
        <v>1</v>
      </c>
      <c r="AD262" s="24" t="n">
        <f aca="false">$O$4</f>
        <v>40</v>
      </c>
      <c r="AE262" s="36" t="n">
        <f aca="false">Y262</f>
        <v>0.0571180555555556</v>
      </c>
      <c r="AF262" s="24" t="n">
        <f aca="false">$Q$4</f>
        <v>64000</v>
      </c>
      <c r="AG262" s="35"/>
      <c r="AH262" s="24" t="n">
        <f aca="false">$N$4</f>
        <v>1</v>
      </c>
      <c r="AI262" s="24" t="n">
        <f aca="false">$O$4</f>
        <v>40</v>
      </c>
      <c r="AJ262" s="24" t="n">
        <f aca="false">$P$4</f>
        <v>1600</v>
      </c>
      <c r="AK262" s="36" t="n">
        <f aca="false">AE262</f>
        <v>0.0571180555555556</v>
      </c>
    </row>
    <row r="263" customFormat="false" ht="14.65" hidden="false" customHeight="false" outlineLevel="0" collapsed="false">
      <c r="A263" s="35"/>
      <c r="B263" s="35"/>
      <c r="C263" s="35"/>
      <c r="D263" s="35"/>
      <c r="E263" s="35"/>
      <c r="F263" s="36"/>
      <c r="G263" s="35"/>
      <c r="H263" s="34"/>
      <c r="I263" s="35" t="str">
        <f aca="false">ADDRESS(I260,4,1)</f>
        <v>$D$45</v>
      </c>
      <c r="J263" s="36" t="n">
        <f aca="true">INDIRECT(I263)</f>
        <v>0.117453703703704</v>
      </c>
      <c r="K263" s="34" t="n">
        <f aca="false">MDETERM(AC261:AF264)</f>
        <v>81256.7752728002</v>
      </c>
      <c r="L263" s="34" t="n">
        <f aca="false">K263/K260</f>
        <v>9.33179453638972E-007</v>
      </c>
      <c r="M263" s="36" t="n">
        <f aca="false">J263</f>
        <v>0.117453703703704</v>
      </c>
      <c r="N263" s="24" t="n">
        <f aca="false">$N$5</f>
        <v>1</v>
      </c>
      <c r="O263" s="24" t="n">
        <f aca="false">$O$5</f>
        <v>80</v>
      </c>
      <c r="P263" s="24" t="n">
        <f aca="false">$P$5</f>
        <v>6400</v>
      </c>
      <c r="Q263" s="24" t="n">
        <f aca="false">$Q$5</f>
        <v>512000</v>
      </c>
      <c r="R263" s="24"/>
      <c r="S263" s="43" t="n">
        <f aca="false">M263</f>
        <v>0.117453703703704</v>
      </c>
      <c r="T263" s="24" t="n">
        <f aca="false">$O$5</f>
        <v>80</v>
      </c>
      <c r="U263" s="24" t="n">
        <f aca="false">$P$5</f>
        <v>6400</v>
      </c>
      <c r="V263" s="24" t="n">
        <f aca="false">$Q$5</f>
        <v>512000</v>
      </c>
      <c r="W263" s="35"/>
      <c r="X263" s="24" t="n">
        <f aca="false">$N$5</f>
        <v>1</v>
      </c>
      <c r="Y263" s="36" t="n">
        <f aca="false">S263</f>
        <v>0.117453703703704</v>
      </c>
      <c r="Z263" s="24" t="n">
        <f aca="false">$P$5</f>
        <v>6400</v>
      </c>
      <c r="AA263" s="24" t="n">
        <f aca="false">$Q$5</f>
        <v>512000</v>
      </c>
      <c r="AB263" s="35"/>
      <c r="AC263" s="24" t="n">
        <f aca="false">$N$5</f>
        <v>1</v>
      </c>
      <c r="AD263" s="24" t="n">
        <f aca="false">$O$5</f>
        <v>80</v>
      </c>
      <c r="AE263" s="36" t="n">
        <f aca="false">Y263</f>
        <v>0.117453703703704</v>
      </c>
      <c r="AF263" s="24" t="n">
        <f aca="false">$Q$5</f>
        <v>512000</v>
      </c>
      <c r="AG263" s="35"/>
      <c r="AH263" s="24" t="n">
        <f aca="false">$N$5</f>
        <v>1</v>
      </c>
      <c r="AI263" s="24" t="n">
        <f aca="false">$O$5</f>
        <v>80</v>
      </c>
      <c r="AJ263" s="24" t="n">
        <f aca="false">$P$5</f>
        <v>6400</v>
      </c>
      <c r="AK263" s="36" t="n">
        <f aca="false">AE263</f>
        <v>0.117453703703704</v>
      </c>
    </row>
    <row r="264" customFormat="false" ht="14.65" hidden="false" customHeight="false" outlineLevel="0" collapsed="false">
      <c r="A264" s="35"/>
      <c r="B264" s="35"/>
      <c r="C264" s="35"/>
      <c r="D264" s="35"/>
      <c r="E264" s="35"/>
      <c r="F264" s="36"/>
      <c r="G264" s="35"/>
      <c r="H264" s="34"/>
      <c r="I264" s="35" t="str">
        <f aca="false">ADDRESS(I260,5,1)</f>
        <v>$E$45</v>
      </c>
      <c r="J264" s="36" t="n">
        <f aca="true">INDIRECT(I264)</f>
        <v>0.250277777777778</v>
      </c>
      <c r="K264" s="34" t="n">
        <f aca="false">MDETERM(AH261:AK264)</f>
        <v>52.8636722221249</v>
      </c>
      <c r="L264" s="34" t="n">
        <f aca="false">K264/K260</f>
        <v>6.07103747299523E-010</v>
      </c>
      <c r="M264" s="36" t="n">
        <f aca="false">J264</f>
        <v>0.250277777777778</v>
      </c>
      <c r="N264" s="24" t="n">
        <f aca="false">$N$6</f>
        <v>1</v>
      </c>
      <c r="O264" s="44" t="n">
        <f aca="false">$O$6</f>
        <v>160.9</v>
      </c>
      <c r="P264" s="24" t="n">
        <f aca="false">$P$6</f>
        <v>25888.81</v>
      </c>
      <c r="Q264" s="24" t="n">
        <f aca="false">$Q$6</f>
        <v>4165509.529</v>
      </c>
      <c r="R264" s="24"/>
      <c r="S264" s="43" t="n">
        <f aca="false">M264</f>
        <v>0.250277777777778</v>
      </c>
      <c r="T264" s="44" t="n">
        <f aca="false">$O$6</f>
        <v>160.9</v>
      </c>
      <c r="U264" s="24" t="n">
        <f aca="false">$P$6</f>
        <v>25888.81</v>
      </c>
      <c r="V264" s="24" t="n">
        <f aca="false">$Q$6</f>
        <v>4165509.529</v>
      </c>
      <c r="W264" s="35"/>
      <c r="X264" s="24" t="n">
        <f aca="false">$N$6</f>
        <v>1</v>
      </c>
      <c r="Y264" s="36" t="n">
        <f aca="false">S264</f>
        <v>0.250277777777778</v>
      </c>
      <c r="Z264" s="24" t="n">
        <f aca="false">$P$6</f>
        <v>25888.81</v>
      </c>
      <c r="AA264" s="24" t="n">
        <f aca="false">$Q$6</f>
        <v>4165509.529</v>
      </c>
      <c r="AB264" s="35"/>
      <c r="AC264" s="24" t="n">
        <f aca="false">$N$6</f>
        <v>1</v>
      </c>
      <c r="AD264" s="44" t="n">
        <f aca="false">$O$6</f>
        <v>160.9</v>
      </c>
      <c r="AE264" s="36" t="n">
        <f aca="false">Y264</f>
        <v>0.250277777777778</v>
      </c>
      <c r="AF264" s="24" t="n">
        <f aca="false">$Q$6</f>
        <v>4165509.529</v>
      </c>
      <c r="AG264" s="35"/>
      <c r="AH264" s="24" t="n">
        <f aca="false">$N$6</f>
        <v>1</v>
      </c>
      <c r="AI264" s="44" t="n">
        <f aca="false">$O$6</f>
        <v>160.9</v>
      </c>
      <c r="AJ264" s="24" t="n">
        <f aca="false">$P$6</f>
        <v>25888.81</v>
      </c>
      <c r="AK264" s="36" t="n">
        <f aca="false">AE264</f>
        <v>0.250277777777778</v>
      </c>
    </row>
    <row r="265" customFormat="false" ht="14.65" hidden="false" customHeight="false" outlineLevel="0" collapsed="false">
      <c r="A265" s="35"/>
      <c r="B265" s="35"/>
      <c r="C265" s="35"/>
      <c r="D265" s="35"/>
      <c r="E265" s="35"/>
      <c r="F265" s="36"/>
      <c r="G265" s="35"/>
      <c r="H265" s="34"/>
      <c r="I265" s="35"/>
      <c r="J265" s="36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</row>
    <row r="266" customFormat="false" ht="14.65" hidden="false" customHeight="false" outlineLevel="0" collapsed="false">
      <c r="A266" s="35"/>
      <c r="B266" s="35"/>
      <c r="C266" s="35"/>
      <c r="D266" s="35"/>
      <c r="E266" s="35"/>
      <c r="F266" s="36"/>
      <c r="G266" s="35"/>
      <c r="H266" s="34"/>
      <c r="I266" s="34" t="n">
        <f aca="false">I260+1</f>
        <v>46</v>
      </c>
      <c r="J266" s="41" t="n">
        <f aca="false">L267+$F$1*L268+L269*$F$1*$F$1+L270*$F$1*$F$1*$F$1</f>
        <v>0.1191658844806</v>
      </c>
      <c r="K266" s="34" t="n">
        <f aca="false">MDETERM(N267:Q270)</f>
        <v>87075186831.3602</v>
      </c>
      <c r="L266" s="35"/>
      <c r="M266" s="35"/>
      <c r="N266" s="24" t="s">
        <v>6</v>
      </c>
      <c r="O266" s="24" t="s">
        <v>7</v>
      </c>
      <c r="P266" s="24" t="s">
        <v>8</v>
      </c>
      <c r="Q266" s="24" t="s">
        <v>9</v>
      </c>
      <c r="R266" s="24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</row>
    <row r="267" customFormat="false" ht="14.65" hidden="false" customHeight="false" outlineLevel="0" collapsed="false">
      <c r="A267" s="35"/>
      <c r="B267" s="35"/>
      <c r="C267" s="35"/>
      <c r="D267" s="35"/>
      <c r="E267" s="35"/>
      <c r="F267" s="36"/>
      <c r="G267" s="35"/>
      <c r="H267" s="34"/>
      <c r="I267" s="35" t="str">
        <f aca="false">ADDRESS(I266,2,1)</f>
        <v>$B$46</v>
      </c>
      <c r="J267" s="36" t="n">
        <f aca="true">INDIRECT(I267)</f>
        <v>0.0226388888888889</v>
      </c>
      <c r="K267" s="34" t="n">
        <f aca="false">MDETERM(S267:V270)</f>
        <v>930678.265430785</v>
      </c>
      <c r="L267" s="34" t="n">
        <f aca="false">K267/K266</f>
        <v>1.06882143960626E-005</v>
      </c>
      <c r="M267" s="36" t="n">
        <f aca="false">J267</f>
        <v>0.0226388888888889</v>
      </c>
      <c r="N267" s="24" t="n">
        <f aca="false">$N$3</f>
        <v>1</v>
      </c>
      <c r="O267" s="24" t="n">
        <f aca="false">$O$3</f>
        <v>16</v>
      </c>
      <c r="P267" s="24" t="n">
        <f aca="false">$P$3</f>
        <v>256</v>
      </c>
      <c r="Q267" s="24" t="n">
        <f aca="false">$Q$3</f>
        <v>4096</v>
      </c>
      <c r="R267" s="24"/>
      <c r="S267" s="43" t="n">
        <f aca="false">M267</f>
        <v>0.0226388888888889</v>
      </c>
      <c r="T267" s="24" t="n">
        <f aca="false">$O$3</f>
        <v>16</v>
      </c>
      <c r="U267" s="24" t="n">
        <f aca="false">$P$3</f>
        <v>256</v>
      </c>
      <c r="V267" s="24" t="n">
        <f aca="false">$Q$3</f>
        <v>4096</v>
      </c>
      <c r="W267" s="35"/>
      <c r="X267" s="24" t="n">
        <f aca="false">$N$3</f>
        <v>1</v>
      </c>
      <c r="Y267" s="36" t="n">
        <f aca="false">S267</f>
        <v>0.0226388888888889</v>
      </c>
      <c r="Z267" s="24" t="n">
        <f aca="false">$P$3</f>
        <v>256</v>
      </c>
      <c r="AA267" s="24" t="n">
        <f aca="false">$Q$3</f>
        <v>4096</v>
      </c>
      <c r="AB267" s="35"/>
      <c r="AC267" s="24" t="n">
        <f aca="false">$N$3</f>
        <v>1</v>
      </c>
      <c r="AD267" s="24" t="n">
        <f aca="false">$O$3</f>
        <v>16</v>
      </c>
      <c r="AE267" s="36" t="n">
        <f aca="false">Y267</f>
        <v>0.0226388888888889</v>
      </c>
      <c r="AF267" s="24" t="n">
        <f aca="false">$Q$3</f>
        <v>4096</v>
      </c>
      <c r="AG267" s="35"/>
      <c r="AH267" s="24" t="n">
        <f aca="false">$N$3</f>
        <v>1</v>
      </c>
      <c r="AI267" s="24" t="n">
        <f aca="false">$O$3</f>
        <v>16</v>
      </c>
      <c r="AJ267" s="24" t="n">
        <f aca="false">$P$3</f>
        <v>256</v>
      </c>
      <c r="AK267" s="36" t="n">
        <f aca="false">AE267</f>
        <v>0.0226388888888889</v>
      </c>
    </row>
    <row r="268" customFormat="false" ht="14.65" hidden="false" customHeight="false" outlineLevel="0" collapsed="false">
      <c r="A268" s="35"/>
      <c r="B268" s="35"/>
      <c r="C268" s="35"/>
      <c r="D268" s="35"/>
      <c r="E268" s="35"/>
      <c r="F268" s="36"/>
      <c r="G268" s="35"/>
      <c r="H268" s="34"/>
      <c r="I268" s="35" t="str">
        <f aca="false">ADDRESS(I266,3,1)</f>
        <v>$C$46</v>
      </c>
      <c r="J268" s="36" t="n">
        <f aca="true">INDIRECT(I268)</f>
        <v>0.0575462962962963</v>
      </c>
      <c r="K268" s="34" t="n">
        <f aca="false">MDETERM(X267:AA270)</f>
        <v>121777970.031117</v>
      </c>
      <c r="L268" s="34" t="n">
        <f aca="false">K268/K266</f>
        <v>0.00139853814229496</v>
      </c>
      <c r="M268" s="36" t="n">
        <f aca="false">J268</f>
        <v>0.0575462962962963</v>
      </c>
      <c r="N268" s="24" t="n">
        <f aca="false">$N$4</f>
        <v>1</v>
      </c>
      <c r="O268" s="24" t="n">
        <f aca="false">$O$4</f>
        <v>40</v>
      </c>
      <c r="P268" s="24" t="n">
        <f aca="false">$P$4</f>
        <v>1600</v>
      </c>
      <c r="Q268" s="24" t="n">
        <f aca="false">$Q$4</f>
        <v>64000</v>
      </c>
      <c r="R268" s="24"/>
      <c r="S268" s="43" t="n">
        <f aca="false">M268</f>
        <v>0.0575462962962963</v>
      </c>
      <c r="T268" s="24" t="n">
        <f aca="false">$O$4</f>
        <v>40</v>
      </c>
      <c r="U268" s="24" t="n">
        <f aca="false">$P$4</f>
        <v>1600</v>
      </c>
      <c r="V268" s="24" t="n">
        <f aca="false">$Q$4</f>
        <v>64000</v>
      </c>
      <c r="W268" s="35"/>
      <c r="X268" s="24" t="n">
        <f aca="false">$N$4</f>
        <v>1</v>
      </c>
      <c r="Y268" s="36" t="n">
        <f aca="false">S268</f>
        <v>0.0575462962962963</v>
      </c>
      <c r="Z268" s="24" t="n">
        <f aca="false">$P$4</f>
        <v>1600</v>
      </c>
      <c r="AA268" s="24" t="n">
        <f aca="false">$Q$4</f>
        <v>64000</v>
      </c>
      <c r="AB268" s="35"/>
      <c r="AC268" s="24" t="n">
        <f aca="false">$N$4</f>
        <v>1</v>
      </c>
      <c r="AD268" s="24" t="n">
        <f aca="false">$O$4</f>
        <v>40</v>
      </c>
      <c r="AE268" s="36" t="n">
        <f aca="false">Y268</f>
        <v>0.0575462962962963</v>
      </c>
      <c r="AF268" s="24" t="n">
        <f aca="false">$Q$4</f>
        <v>64000</v>
      </c>
      <c r="AG268" s="35"/>
      <c r="AH268" s="24" t="n">
        <f aca="false">$N$4</f>
        <v>1</v>
      </c>
      <c r="AI268" s="24" t="n">
        <f aca="false">$O$4</f>
        <v>40</v>
      </c>
      <c r="AJ268" s="24" t="n">
        <f aca="false">$P$4</f>
        <v>1600</v>
      </c>
      <c r="AK268" s="36" t="n">
        <f aca="false">AE268</f>
        <v>0.0575462962962963</v>
      </c>
    </row>
    <row r="269" customFormat="false" ht="14.65" hidden="false" customHeight="false" outlineLevel="0" collapsed="false">
      <c r="A269" s="35"/>
      <c r="B269" s="35"/>
      <c r="C269" s="35"/>
      <c r="D269" s="35"/>
      <c r="E269" s="35"/>
      <c r="F269" s="36"/>
      <c r="G269" s="35"/>
      <c r="H269" s="34"/>
      <c r="I269" s="35" t="str">
        <f aca="false">ADDRESS(I266,4,1)</f>
        <v>$D$46</v>
      </c>
      <c r="J269" s="36" t="n">
        <f aca="true">INDIRECT(I269)</f>
        <v>0.118414351851852</v>
      </c>
      <c r="K269" s="34" t="n">
        <f aca="false">MDETERM(AC267:AF270)</f>
        <v>84790.1008252879</v>
      </c>
      <c r="L269" s="34" t="n">
        <f aca="false">K269/K266</f>
        <v>9.73757322961616E-007</v>
      </c>
      <c r="M269" s="36" t="n">
        <f aca="false">J269</f>
        <v>0.118414351851852</v>
      </c>
      <c r="N269" s="24" t="n">
        <f aca="false">$N$5</f>
        <v>1</v>
      </c>
      <c r="O269" s="24" t="n">
        <f aca="false">$O$5</f>
        <v>80</v>
      </c>
      <c r="P269" s="24" t="n">
        <f aca="false">$P$5</f>
        <v>6400</v>
      </c>
      <c r="Q269" s="24" t="n">
        <f aca="false">$Q$5</f>
        <v>512000</v>
      </c>
      <c r="R269" s="24"/>
      <c r="S269" s="43" t="n">
        <f aca="false">M269</f>
        <v>0.118414351851852</v>
      </c>
      <c r="T269" s="24" t="n">
        <f aca="false">$O$5</f>
        <v>80</v>
      </c>
      <c r="U269" s="24" t="n">
        <f aca="false">$P$5</f>
        <v>6400</v>
      </c>
      <c r="V269" s="24" t="n">
        <f aca="false">$Q$5</f>
        <v>512000</v>
      </c>
      <c r="W269" s="35"/>
      <c r="X269" s="24" t="n">
        <f aca="false">$N$5</f>
        <v>1</v>
      </c>
      <c r="Y269" s="36" t="n">
        <f aca="false">S269</f>
        <v>0.118414351851852</v>
      </c>
      <c r="Z269" s="24" t="n">
        <f aca="false">$P$5</f>
        <v>6400</v>
      </c>
      <c r="AA269" s="24" t="n">
        <f aca="false">$Q$5</f>
        <v>512000</v>
      </c>
      <c r="AB269" s="35"/>
      <c r="AC269" s="24" t="n">
        <f aca="false">$N$5</f>
        <v>1</v>
      </c>
      <c r="AD269" s="24" t="n">
        <f aca="false">$O$5</f>
        <v>80</v>
      </c>
      <c r="AE269" s="36" t="n">
        <f aca="false">Y269</f>
        <v>0.118414351851852</v>
      </c>
      <c r="AF269" s="24" t="n">
        <f aca="false">$Q$5</f>
        <v>512000</v>
      </c>
      <c r="AG269" s="35"/>
      <c r="AH269" s="24" t="n">
        <f aca="false">$N$5</f>
        <v>1</v>
      </c>
      <c r="AI269" s="24" t="n">
        <f aca="false">$O$5</f>
        <v>80</v>
      </c>
      <c r="AJ269" s="24" t="n">
        <f aca="false">$P$5</f>
        <v>6400</v>
      </c>
      <c r="AK269" s="36" t="n">
        <f aca="false">AE269</f>
        <v>0.118414351851852</v>
      </c>
    </row>
    <row r="270" customFormat="false" ht="14.65" hidden="false" customHeight="false" outlineLevel="0" collapsed="false">
      <c r="A270" s="35"/>
      <c r="B270" s="35"/>
      <c r="C270" s="35"/>
      <c r="D270" s="35"/>
      <c r="E270" s="35"/>
      <c r="F270" s="36"/>
      <c r="G270" s="35"/>
      <c r="H270" s="34"/>
      <c r="I270" s="35" t="str">
        <f aca="false">ADDRESS(I266,5,1)</f>
        <v>$E$46</v>
      </c>
      <c r="J270" s="36" t="n">
        <f aca="true">INDIRECT(I270)</f>
        <v>0.252592592592593</v>
      </c>
      <c r="K270" s="34" t="n">
        <f aca="false">MDETERM(AH267:AK270)</f>
        <v>49.0759472221862</v>
      </c>
      <c r="L270" s="34" t="n">
        <f aca="false">K270/K266</f>
        <v>5.63604271297543E-010</v>
      </c>
      <c r="M270" s="36" t="n">
        <f aca="false">J270</f>
        <v>0.252592592592593</v>
      </c>
      <c r="N270" s="24" t="n">
        <f aca="false">$N$6</f>
        <v>1</v>
      </c>
      <c r="O270" s="44" t="n">
        <f aca="false">$O$6</f>
        <v>160.9</v>
      </c>
      <c r="P270" s="24" t="n">
        <f aca="false">$P$6</f>
        <v>25888.81</v>
      </c>
      <c r="Q270" s="24" t="n">
        <f aca="false">$Q$6</f>
        <v>4165509.529</v>
      </c>
      <c r="R270" s="24"/>
      <c r="S270" s="43" t="n">
        <f aca="false">M270</f>
        <v>0.252592592592593</v>
      </c>
      <c r="T270" s="44" t="n">
        <f aca="false">$O$6</f>
        <v>160.9</v>
      </c>
      <c r="U270" s="24" t="n">
        <f aca="false">$P$6</f>
        <v>25888.81</v>
      </c>
      <c r="V270" s="24" t="n">
        <f aca="false">$Q$6</f>
        <v>4165509.529</v>
      </c>
      <c r="W270" s="35"/>
      <c r="X270" s="24" t="n">
        <f aca="false">$N$6</f>
        <v>1</v>
      </c>
      <c r="Y270" s="36" t="n">
        <f aca="false">S270</f>
        <v>0.252592592592593</v>
      </c>
      <c r="Z270" s="24" t="n">
        <f aca="false">$P$6</f>
        <v>25888.81</v>
      </c>
      <c r="AA270" s="24" t="n">
        <f aca="false">$Q$6</f>
        <v>4165509.529</v>
      </c>
      <c r="AB270" s="35"/>
      <c r="AC270" s="24" t="n">
        <f aca="false">$N$6</f>
        <v>1</v>
      </c>
      <c r="AD270" s="44" t="n">
        <f aca="false">$O$6</f>
        <v>160.9</v>
      </c>
      <c r="AE270" s="36" t="n">
        <f aca="false">Y270</f>
        <v>0.252592592592593</v>
      </c>
      <c r="AF270" s="24" t="n">
        <f aca="false">$Q$6</f>
        <v>4165509.529</v>
      </c>
      <c r="AG270" s="35"/>
      <c r="AH270" s="24" t="n">
        <f aca="false">$N$6</f>
        <v>1</v>
      </c>
      <c r="AI270" s="44" t="n">
        <f aca="false">$O$6</f>
        <v>160.9</v>
      </c>
      <c r="AJ270" s="24" t="n">
        <f aca="false">$P$6</f>
        <v>25888.81</v>
      </c>
      <c r="AK270" s="36" t="n">
        <f aca="false">AE270</f>
        <v>0.252592592592593</v>
      </c>
    </row>
    <row r="271" customFormat="false" ht="14.65" hidden="false" customHeight="false" outlineLevel="0" collapsed="false">
      <c r="A271" s="35"/>
      <c r="B271" s="35"/>
      <c r="C271" s="35"/>
      <c r="D271" s="35"/>
      <c r="E271" s="35"/>
      <c r="F271" s="36"/>
      <c r="G271" s="35"/>
      <c r="H271" s="34"/>
      <c r="I271" s="35"/>
      <c r="J271" s="36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</row>
    <row r="272" customFormat="false" ht="14.65" hidden="false" customHeight="false" outlineLevel="0" collapsed="false">
      <c r="A272" s="35"/>
      <c r="B272" s="35"/>
      <c r="C272" s="35"/>
      <c r="D272" s="35"/>
      <c r="E272" s="35"/>
      <c r="F272" s="36"/>
      <c r="G272" s="35"/>
      <c r="H272" s="34"/>
      <c r="I272" s="34" t="n">
        <f aca="false">I266+1</f>
        <v>47</v>
      </c>
      <c r="J272" s="41" t="n">
        <f aca="false">L273+$F$1*L274+L275*$F$1*$F$1+L276*$F$1*$F$1*$F$1</f>
        <v>0.120156648329676</v>
      </c>
      <c r="K272" s="34" t="n">
        <f aca="false">MDETERM(N273:Q276)</f>
        <v>87075186831.3602</v>
      </c>
      <c r="L272" s="35"/>
      <c r="M272" s="35"/>
      <c r="N272" s="24" t="s">
        <v>6</v>
      </c>
      <c r="O272" s="24" t="s">
        <v>7</v>
      </c>
      <c r="P272" s="24" t="s">
        <v>8</v>
      </c>
      <c r="Q272" s="24" t="s">
        <v>9</v>
      </c>
      <c r="R272" s="24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</row>
    <row r="273" customFormat="false" ht="14.65" hidden="false" customHeight="false" outlineLevel="0" collapsed="false">
      <c r="A273" s="35"/>
      <c r="B273" s="35"/>
      <c r="C273" s="35"/>
      <c r="D273" s="35"/>
      <c r="E273" s="35"/>
      <c r="F273" s="36"/>
      <c r="G273" s="35"/>
      <c r="H273" s="34"/>
      <c r="I273" s="35" t="str">
        <f aca="false">ADDRESS(I272,2,1)</f>
        <v>$B$47</v>
      </c>
      <c r="J273" s="36" t="n">
        <f aca="true">INDIRECT(I273)</f>
        <v>0.0228125</v>
      </c>
      <c r="K273" s="34" t="n">
        <f aca="false">MDETERM(S273:V276)</f>
        <v>1251040.13883491</v>
      </c>
      <c r="L273" s="34" t="n">
        <f aca="false">K273/K272</f>
        <v>1.43673552059993E-005</v>
      </c>
      <c r="M273" s="36" t="n">
        <f aca="false">J273</f>
        <v>0.0228125</v>
      </c>
      <c r="N273" s="24" t="n">
        <f aca="false">$N$3</f>
        <v>1</v>
      </c>
      <c r="O273" s="24" t="n">
        <f aca="false">$O$3</f>
        <v>16</v>
      </c>
      <c r="P273" s="24" t="n">
        <f aca="false">$P$3</f>
        <v>256</v>
      </c>
      <c r="Q273" s="24" t="n">
        <f aca="false">$Q$3</f>
        <v>4096</v>
      </c>
      <c r="R273" s="24"/>
      <c r="S273" s="43" t="n">
        <f aca="false">M273</f>
        <v>0.0228125</v>
      </c>
      <c r="T273" s="24" t="n">
        <f aca="false">$O$3</f>
        <v>16</v>
      </c>
      <c r="U273" s="24" t="n">
        <f aca="false">$P$3</f>
        <v>256</v>
      </c>
      <c r="V273" s="24" t="n">
        <f aca="false">$Q$3</f>
        <v>4096</v>
      </c>
      <c r="W273" s="35"/>
      <c r="X273" s="24" t="n">
        <f aca="false">$N$3</f>
        <v>1</v>
      </c>
      <c r="Y273" s="36" t="n">
        <f aca="false">S273</f>
        <v>0.0228125</v>
      </c>
      <c r="Z273" s="24" t="n">
        <f aca="false">$P$3</f>
        <v>256</v>
      </c>
      <c r="AA273" s="24" t="n">
        <f aca="false">$Q$3</f>
        <v>4096</v>
      </c>
      <c r="AB273" s="35"/>
      <c r="AC273" s="24" t="n">
        <f aca="false">$N$3</f>
        <v>1</v>
      </c>
      <c r="AD273" s="24" t="n">
        <f aca="false">$O$3</f>
        <v>16</v>
      </c>
      <c r="AE273" s="36" t="n">
        <f aca="false">Y273</f>
        <v>0.0228125</v>
      </c>
      <c r="AF273" s="24" t="n">
        <f aca="false">$Q$3</f>
        <v>4096</v>
      </c>
      <c r="AG273" s="35"/>
      <c r="AH273" s="24" t="n">
        <f aca="false">$N$3</f>
        <v>1</v>
      </c>
      <c r="AI273" s="24" t="n">
        <f aca="false">$O$3</f>
        <v>16</v>
      </c>
      <c r="AJ273" s="24" t="n">
        <f aca="false">$P$3</f>
        <v>256</v>
      </c>
      <c r="AK273" s="36" t="n">
        <f aca="false">AE273</f>
        <v>0.0228125</v>
      </c>
    </row>
    <row r="274" customFormat="false" ht="14.65" hidden="false" customHeight="false" outlineLevel="0" collapsed="false">
      <c r="A274" s="35"/>
      <c r="B274" s="35"/>
      <c r="C274" s="35"/>
      <c r="D274" s="35"/>
      <c r="E274" s="35"/>
      <c r="F274" s="36"/>
      <c r="G274" s="35"/>
      <c r="H274" s="34"/>
      <c r="I274" s="35" t="str">
        <f aca="false">ADDRESS(I272,3,1)</f>
        <v>$C$47</v>
      </c>
      <c r="J274" s="36" t="n">
        <f aca="true">INDIRECT(I274)</f>
        <v>0.0579976851851852</v>
      </c>
      <c r="K274" s="34" t="n">
        <f aca="false">MDETERM(X273:AA276)</f>
        <v>122671863.564856</v>
      </c>
      <c r="L274" s="34" t="n">
        <f aca="false">K274/K272</f>
        <v>0.00140880390876952</v>
      </c>
      <c r="M274" s="36" t="n">
        <f aca="false">J274</f>
        <v>0.0579976851851852</v>
      </c>
      <c r="N274" s="24" t="n">
        <f aca="false">$N$4</f>
        <v>1</v>
      </c>
      <c r="O274" s="24" t="n">
        <f aca="false">$O$4</f>
        <v>40</v>
      </c>
      <c r="P274" s="24" t="n">
        <f aca="false">$P$4</f>
        <v>1600</v>
      </c>
      <c r="Q274" s="24" t="n">
        <f aca="false">$Q$4</f>
        <v>64000</v>
      </c>
      <c r="R274" s="24"/>
      <c r="S274" s="43" t="n">
        <f aca="false">M274</f>
        <v>0.0579976851851852</v>
      </c>
      <c r="T274" s="24" t="n">
        <f aca="false">$O$4</f>
        <v>40</v>
      </c>
      <c r="U274" s="24" t="n">
        <f aca="false">$P$4</f>
        <v>1600</v>
      </c>
      <c r="V274" s="24" t="n">
        <f aca="false">$Q$4</f>
        <v>64000</v>
      </c>
      <c r="W274" s="35"/>
      <c r="X274" s="24" t="n">
        <f aca="false">$N$4</f>
        <v>1</v>
      </c>
      <c r="Y274" s="36" t="n">
        <f aca="false">S274</f>
        <v>0.0579976851851852</v>
      </c>
      <c r="Z274" s="24" t="n">
        <f aca="false">$P$4</f>
        <v>1600</v>
      </c>
      <c r="AA274" s="24" t="n">
        <f aca="false">$Q$4</f>
        <v>64000</v>
      </c>
      <c r="AB274" s="35"/>
      <c r="AC274" s="24" t="n">
        <f aca="false">$N$4</f>
        <v>1</v>
      </c>
      <c r="AD274" s="24" t="n">
        <f aca="false">$O$4</f>
        <v>40</v>
      </c>
      <c r="AE274" s="36" t="n">
        <f aca="false">Y274</f>
        <v>0.0579976851851852</v>
      </c>
      <c r="AF274" s="24" t="n">
        <f aca="false">$Q$4</f>
        <v>64000</v>
      </c>
      <c r="AG274" s="35"/>
      <c r="AH274" s="24" t="n">
        <f aca="false">$N$4</f>
        <v>1</v>
      </c>
      <c r="AI274" s="24" t="n">
        <f aca="false">$O$4</f>
        <v>40</v>
      </c>
      <c r="AJ274" s="24" t="n">
        <f aca="false">$P$4</f>
        <v>1600</v>
      </c>
      <c r="AK274" s="36" t="n">
        <f aca="false">AE274</f>
        <v>0.0579976851851852</v>
      </c>
    </row>
    <row r="275" customFormat="false" ht="14.65" hidden="false" customHeight="false" outlineLevel="0" collapsed="false">
      <c r="A275" s="35"/>
      <c r="B275" s="35"/>
      <c r="C275" s="35"/>
      <c r="D275" s="35"/>
      <c r="E275" s="35"/>
      <c r="F275" s="36"/>
      <c r="G275" s="35"/>
      <c r="H275" s="34"/>
      <c r="I275" s="35" t="str">
        <f aca="false">ADDRESS(I272,4,1)</f>
        <v>$D$47</v>
      </c>
      <c r="J275" s="36" t="n">
        <f aca="true">INDIRECT(I275)</f>
        <v>0.119398148148148</v>
      </c>
      <c r="K275" s="34" t="n">
        <f aca="false">MDETERM(AC273:AF276)</f>
        <v>86664.6238180372</v>
      </c>
      <c r="L275" s="34" t="n">
        <f aca="false">K275/K272</f>
        <v>9.95284959719717E-007</v>
      </c>
      <c r="M275" s="36" t="n">
        <f aca="false">J275</f>
        <v>0.119398148148148</v>
      </c>
      <c r="N275" s="24" t="n">
        <f aca="false">$N$5</f>
        <v>1</v>
      </c>
      <c r="O275" s="24" t="n">
        <f aca="false">$O$5</f>
        <v>80</v>
      </c>
      <c r="P275" s="24" t="n">
        <f aca="false">$P$5</f>
        <v>6400</v>
      </c>
      <c r="Q275" s="24" t="n">
        <f aca="false">$Q$5</f>
        <v>512000</v>
      </c>
      <c r="R275" s="24"/>
      <c r="S275" s="43" t="n">
        <f aca="false">M275</f>
        <v>0.119398148148148</v>
      </c>
      <c r="T275" s="24" t="n">
        <f aca="false">$O$5</f>
        <v>80</v>
      </c>
      <c r="U275" s="24" t="n">
        <f aca="false">$P$5</f>
        <v>6400</v>
      </c>
      <c r="V275" s="24" t="n">
        <f aca="false">$Q$5</f>
        <v>512000</v>
      </c>
      <c r="W275" s="35"/>
      <c r="X275" s="24" t="n">
        <f aca="false">$N$5</f>
        <v>1</v>
      </c>
      <c r="Y275" s="36" t="n">
        <f aca="false">S275</f>
        <v>0.119398148148148</v>
      </c>
      <c r="Z275" s="24" t="n">
        <f aca="false">$P$5</f>
        <v>6400</v>
      </c>
      <c r="AA275" s="24" t="n">
        <f aca="false">$Q$5</f>
        <v>512000</v>
      </c>
      <c r="AB275" s="35"/>
      <c r="AC275" s="24" t="n">
        <f aca="false">$N$5</f>
        <v>1</v>
      </c>
      <c r="AD275" s="24" t="n">
        <f aca="false">$O$5</f>
        <v>80</v>
      </c>
      <c r="AE275" s="36" t="n">
        <f aca="false">Y275</f>
        <v>0.119398148148148</v>
      </c>
      <c r="AF275" s="24" t="n">
        <f aca="false">$Q$5</f>
        <v>512000</v>
      </c>
      <c r="AG275" s="35"/>
      <c r="AH275" s="24" t="n">
        <f aca="false">$N$5</f>
        <v>1</v>
      </c>
      <c r="AI275" s="24" t="n">
        <f aca="false">$O$5</f>
        <v>80</v>
      </c>
      <c r="AJ275" s="24" t="n">
        <f aca="false">$P$5</f>
        <v>6400</v>
      </c>
      <c r="AK275" s="36" t="n">
        <f aca="false">AE275</f>
        <v>0.119398148148148</v>
      </c>
    </row>
    <row r="276" customFormat="false" ht="14.65" hidden="false" customHeight="false" outlineLevel="0" collapsed="false">
      <c r="A276" s="35"/>
      <c r="B276" s="35"/>
      <c r="C276" s="35"/>
      <c r="D276" s="35"/>
      <c r="E276" s="35"/>
      <c r="F276" s="36"/>
      <c r="G276" s="35"/>
      <c r="H276" s="34"/>
      <c r="I276" s="35" t="str">
        <f aca="false">ADDRESS(I272,5,1)</f>
        <v>$E$47</v>
      </c>
      <c r="J276" s="36" t="n">
        <f aca="true">INDIRECT(I276)</f>
        <v>0.254976851851852</v>
      </c>
      <c r="K276" s="34" t="n">
        <f aca="false">MDETERM(AH273:AK276)</f>
        <v>52.6608194445304</v>
      </c>
      <c r="L276" s="34" t="n">
        <f aca="false">K276/K272</f>
        <v>6.04774119480436E-010</v>
      </c>
      <c r="M276" s="36" t="n">
        <f aca="false">J276</f>
        <v>0.254976851851852</v>
      </c>
      <c r="N276" s="24" t="n">
        <f aca="false">$N$6</f>
        <v>1</v>
      </c>
      <c r="O276" s="44" t="n">
        <f aca="false">$O$6</f>
        <v>160.9</v>
      </c>
      <c r="P276" s="24" t="n">
        <f aca="false">$P$6</f>
        <v>25888.81</v>
      </c>
      <c r="Q276" s="24" t="n">
        <f aca="false">$Q$6</f>
        <v>4165509.529</v>
      </c>
      <c r="R276" s="24"/>
      <c r="S276" s="43" t="n">
        <f aca="false">M276</f>
        <v>0.254976851851852</v>
      </c>
      <c r="T276" s="44" t="n">
        <f aca="false">$O$6</f>
        <v>160.9</v>
      </c>
      <c r="U276" s="24" t="n">
        <f aca="false">$P$6</f>
        <v>25888.81</v>
      </c>
      <c r="V276" s="24" t="n">
        <f aca="false">$Q$6</f>
        <v>4165509.529</v>
      </c>
      <c r="W276" s="35"/>
      <c r="X276" s="24" t="n">
        <f aca="false">$N$6</f>
        <v>1</v>
      </c>
      <c r="Y276" s="36" t="n">
        <f aca="false">S276</f>
        <v>0.254976851851852</v>
      </c>
      <c r="Z276" s="24" t="n">
        <f aca="false">$P$6</f>
        <v>25888.81</v>
      </c>
      <c r="AA276" s="24" t="n">
        <f aca="false">$Q$6</f>
        <v>4165509.529</v>
      </c>
      <c r="AB276" s="35"/>
      <c r="AC276" s="24" t="n">
        <f aca="false">$N$6</f>
        <v>1</v>
      </c>
      <c r="AD276" s="44" t="n">
        <f aca="false">$O$6</f>
        <v>160.9</v>
      </c>
      <c r="AE276" s="36" t="n">
        <f aca="false">Y276</f>
        <v>0.254976851851852</v>
      </c>
      <c r="AF276" s="24" t="n">
        <f aca="false">$Q$6</f>
        <v>4165509.529</v>
      </c>
      <c r="AG276" s="35"/>
      <c r="AH276" s="24" t="n">
        <f aca="false">$N$6</f>
        <v>1</v>
      </c>
      <c r="AI276" s="44" t="n">
        <f aca="false">$O$6</f>
        <v>160.9</v>
      </c>
      <c r="AJ276" s="24" t="n">
        <f aca="false">$P$6</f>
        <v>25888.81</v>
      </c>
      <c r="AK276" s="36" t="n">
        <f aca="false">AE276</f>
        <v>0.254976851851852</v>
      </c>
    </row>
    <row r="277" customFormat="false" ht="14.65" hidden="false" customHeight="false" outlineLevel="0" collapsed="false">
      <c r="A277" s="35"/>
      <c r="B277" s="35"/>
      <c r="C277" s="35"/>
      <c r="D277" s="35"/>
      <c r="E277" s="35"/>
      <c r="F277" s="36"/>
      <c r="G277" s="35"/>
      <c r="H277" s="34"/>
      <c r="I277" s="35"/>
      <c r="J277" s="36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</row>
    <row r="278" customFormat="false" ht="14.65" hidden="false" customHeight="false" outlineLevel="0" collapsed="false">
      <c r="A278" s="35"/>
      <c r="B278" s="35"/>
      <c r="C278" s="35"/>
      <c r="D278" s="35"/>
      <c r="E278" s="35"/>
      <c r="F278" s="36"/>
      <c r="G278" s="35"/>
      <c r="H278" s="34"/>
      <c r="I278" s="34" t="n">
        <f aca="false">I272+1</f>
        <v>48</v>
      </c>
      <c r="J278" s="41" t="n">
        <f aca="false">L279+$F$1*L280+L281*$F$1*$F$1+L282*$F$1*$F$1*$F$1</f>
        <v>0.121182210455528</v>
      </c>
      <c r="K278" s="34" t="n">
        <f aca="false">MDETERM(N279:Q282)</f>
        <v>87075186831.3602</v>
      </c>
      <c r="L278" s="35"/>
      <c r="M278" s="35"/>
      <c r="N278" s="24" t="s">
        <v>6</v>
      </c>
      <c r="O278" s="24" t="s">
        <v>7</v>
      </c>
      <c r="P278" s="24" t="s">
        <v>8</v>
      </c>
      <c r="Q278" s="24" t="s">
        <v>9</v>
      </c>
      <c r="R278" s="24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</row>
    <row r="279" customFormat="false" ht="14.65" hidden="false" customHeight="false" outlineLevel="0" collapsed="false">
      <c r="A279" s="35"/>
      <c r="B279" s="35"/>
      <c r="C279" s="35"/>
      <c r="D279" s="35"/>
      <c r="E279" s="35"/>
      <c r="F279" s="36"/>
      <c r="G279" s="35"/>
      <c r="H279" s="34"/>
      <c r="I279" s="35" t="str">
        <f aca="false">ADDRESS(I278,2,1)</f>
        <v>$B$48</v>
      </c>
      <c r="J279" s="36" t="n">
        <f aca="true">INDIRECT(I279)</f>
        <v>0.0229861111111111</v>
      </c>
      <c r="K279" s="34" t="n">
        <f aca="false">MDETERM(S279:V282)</f>
        <v>-866045.992873482</v>
      </c>
      <c r="L279" s="34" t="n">
        <f aca="false">K279/K278</f>
        <v>-9.94595618325535E-006</v>
      </c>
      <c r="M279" s="36" t="n">
        <f aca="false">J279</f>
        <v>0.0229861111111111</v>
      </c>
      <c r="N279" s="24" t="n">
        <f aca="false">$N$3</f>
        <v>1</v>
      </c>
      <c r="O279" s="24" t="n">
        <f aca="false">$O$3</f>
        <v>16</v>
      </c>
      <c r="P279" s="24" t="n">
        <f aca="false">$P$3</f>
        <v>256</v>
      </c>
      <c r="Q279" s="24" t="n">
        <f aca="false">$Q$3</f>
        <v>4096</v>
      </c>
      <c r="R279" s="24"/>
      <c r="S279" s="43" t="n">
        <f aca="false">M279</f>
        <v>0.0229861111111111</v>
      </c>
      <c r="T279" s="24" t="n">
        <f aca="false">$O$3</f>
        <v>16</v>
      </c>
      <c r="U279" s="24" t="n">
        <f aca="false">$P$3</f>
        <v>256</v>
      </c>
      <c r="V279" s="24" t="n">
        <f aca="false">$Q$3</f>
        <v>4096</v>
      </c>
      <c r="W279" s="35"/>
      <c r="X279" s="24" t="n">
        <f aca="false">$N$3</f>
        <v>1</v>
      </c>
      <c r="Y279" s="36" t="n">
        <f aca="false">S279</f>
        <v>0.0229861111111111</v>
      </c>
      <c r="Z279" s="24" t="n">
        <f aca="false">$P$3</f>
        <v>256</v>
      </c>
      <c r="AA279" s="24" t="n">
        <f aca="false">$Q$3</f>
        <v>4096</v>
      </c>
      <c r="AB279" s="35"/>
      <c r="AC279" s="24" t="n">
        <f aca="false">$N$3</f>
        <v>1</v>
      </c>
      <c r="AD279" s="24" t="n">
        <f aca="false">$O$3</f>
        <v>16</v>
      </c>
      <c r="AE279" s="36" t="n">
        <f aca="false">Y279</f>
        <v>0.0229861111111111</v>
      </c>
      <c r="AF279" s="24" t="n">
        <f aca="false">$Q$3</f>
        <v>4096</v>
      </c>
      <c r="AG279" s="35"/>
      <c r="AH279" s="24" t="n">
        <f aca="false">$N$3</f>
        <v>1</v>
      </c>
      <c r="AI279" s="24" t="n">
        <f aca="false">$O$3</f>
        <v>16</v>
      </c>
      <c r="AJ279" s="24" t="n">
        <f aca="false">$P$3</f>
        <v>256</v>
      </c>
      <c r="AK279" s="36" t="n">
        <f aca="false">AE279</f>
        <v>0.0229861111111111</v>
      </c>
    </row>
    <row r="280" customFormat="false" ht="14.65" hidden="false" customHeight="false" outlineLevel="0" collapsed="false">
      <c r="A280" s="35"/>
      <c r="B280" s="35"/>
      <c r="C280" s="35"/>
      <c r="D280" s="35"/>
      <c r="E280" s="35"/>
      <c r="F280" s="36"/>
      <c r="G280" s="35"/>
      <c r="H280" s="34"/>
      <c r="I280" s="35" t="str">
        <f aca="false">ADDRESS(I278,3,1)</f>
        <v>$C$48</v>
      </c>
      <c r="J280" s="36" t="n">
        <f aca="true">INDIRECT(I280)</f>
        <v>0.0584722222222222</v>
      </c>
      <c r="K280" s="34" t="n">
        <f aca="false">MDETERM(X279:AA282)</f>
        <v>123751762.517407</v>
      </c>
      <c r="L280" s="34" t="n">
        <f aca="false">K280/K278</f>
        <v>0.00142120582247017</v>
      </c>
      <c r="M280" s="36" t="n">
        <f aca="false">J280</f>
        <v>0.0584722222222222</v>
      </c>
      <c r="N280" s="24" t="n">
        <f aca="false">$N$4</f>
        <v>1</v>
      </c>
      <c r="O280" s="24" t="n">
        <f aca="false">$O$4</f>
        <v>40</v>
      </c>
      <c r="P280" s="24" t="n">
        <f aca="false">$P$4</f>
        <v>1600</v>
      </c>
      <c r="Q280" s="24" t="n">
        <f aca="false">$Q$4</f>
        <v>64000</v>
      </c>
      <c r="R280" s="24"/>
      <c r="S280" s="43" t="n">
        <f aca="false">M280</f>
        <v>0.0584722222222222</v>
      </c>
      <c r="T280" s="24" t="n">
        <f aca="false">$O$4</f>
        <v>40</v>
      </c>
      <c r="U280" s="24" t="n">
        <f aca="false">$P$4</f>
        <v>1600</v>
      </c>
      <c r="V280" s="24" t="n">
        <f aca="false">$Q$4</f>
        <v>64000</v>
      </c>
      <c r="W280" s="35"/>
      <c r="X280" s="24" t="n">
        <f aca="false">$N$4</f>
        <v>1</v>
      </c>
      <c r="Y280" s="36" t="n">
        <f aca="false">S280</f>
        <v>0.0584722222222222</v>
      </c>
      <c r="Z280" s="24" t="n">
        <f aca="false">$P$4</f>
        <v>1600</v>
      </c>
      <c r="AA280" s="24" t="n">
        <f aca="false">$Q$4</f>
        <v>64000</v>
      </c>
      <c r="AB280" s="35"/>
      <c r="AC280" s="24" t="n">
        <f aca="false">$N$4</f>
        <v>1</v>
      </c>
      <c r="AD280" s="24" t="n">
        <f aca="false">$O$4</f>
        <v>40</v>
      </c>
      <c r="AE280" s="36" t="n">
        <f aca="false">Y280</f>
        <v>0.0584722222222222</v>
      </c>
      <c r="AF280" s="24" t="n">
        <f aca="false">$Q$4</f>
        <v>64000</v>
      </c>
      <c r="AG280" s="35"/>
      <c r="AH280" s="24" t="n">
        <f aca="false">$N$4</f>
        <v>1</v>
      </c>
      <c r="AI280" s="24" t="n">
        <f aca="false">$O$4</f>
        <v>40</v>
      </c>
      <c r="AJ280" s="24" t="n">
        <f aca="false">$P$4</f>
        <v>1600</v>
      </c>
      <c r="AK280" s="36" t="n">
        <f aca="false">AE280</f>
        <v>0.0584722222222222</v>
      </c>
    </row>
    <row r="281" customFormat="false" ht="14.65" hidden="false" customHeight="false" outlineLevel="0" collapsed="false">
      <c r="A281" s="35"/>
      <c r="B281" s="35"/>
      <c r="C281" s="35"/>
      <c r="D281" s="35"/>
      <c r="E281" s="35"/>
      <c r="F281" s="36"/>
      <c r="G281" s="35"/>
      <c r="H281" s="34"/>
      <c r="I281" s="35" t="str">
        <f aca="false">ADDRESS(I278,4,1)</f>
        <v>$D$48</v>
      </c>
      <c r="J281" s="36" t="n">
        <f aca="true">INDIRECT(I281)</f>
        <v>0.120416666666667</v>
      </c>
      <c r="K281" s="34" t="n">
        <f aca="false">MDETERM(AC279:AF282)</f>
        <v>86277.0258939234</v>
      </c>
      <c r="L281" s="34" t="n">
        <f aca="false">K281/K278</f>
        <v>9.90833658054818E-007</v>
      </c>
      <c r="M281" s="36" t="n">
        <f aca="false">J281</f>
        <v>0.120416666666667</v>
      </c>
      <c r="N281" s="24" t="n">
        <f aca="false">$N$5</f>
        <v>1</v>
      </c>
      <c r="O281" s="24" t="n">
        <f aca="false">$O$5</f>
        <v>80</v>
      </c>
      <c r="P281" s="24" t="n">
        <f aca="false">$P$5</f>
        <v>6400</v>
      </c>
      <c r="Q281" s="24" t="n">
        <f aca="false">$Q$5</f>
        <v>512000</v>
      </c>
      <c r="R281" s="24"/>
      <c r="S281" s="43" t="n">
        <f aca="false">M281</f>
        <v>0.120416666666667</v>
      </c>
      <c r="T281" s="24" t="n">
        <f aca="false">$O$5</f>
        <v>80</v>
      </c>
      <c r="U281" s="24" t="n">
        <f aca="false">$P$5</f>
        <v>6400</v>
      </c>
      <c r="V281" s="24" t="n">
        <f aca="false">$Q$5</f>
        <v>512000</v>
      </c>
      <c r="W281" s="35"/>
      <c r="X281" s="24" t="n">
        <f aca="false">$N$5</f>
        <v>1</v>
      </c>
      <c r="Y281" s="36" t="n">
        <f aca="false">S281</f>
        <v>0.120416666666667</v>
      </c>
      <c r="Z281" s="24" t="n">
        <f aca="false">$P$5</f>
        <v>6400</v>
      </c>
      <c r="AA281" s="24" t="n">
        <f aca="false">$Q$5</f>
        <v>512000</v>
      </c>
      <c r="AB281" s="35"/>
      <c r="AC281" s="24" t="n">
        <f aca="false">$N$5</f>
        <v>1</v>
      </c>
      <c r="AD281" s="24" t="n">
        <f aca="false">$O$5</f>
        <v>80</v>
      </c>
      <c r="AE281" s="36" t="n">
        <f aca="false">Y281</f>
        <v>0.120416666666667</v>
      </c>
      <c r="AF281" s="24" t="n">
        <f aca="false">$Q$5</f>
        <v>512000</v>
      </c>
      <c r="AG281" s="35"/>
      <c r="AH281" s="24" t="n">
        <f aca="false">$N$5</f>
        <v>1</v>
      </c>
      <c r="AI281" s="24" t="n">
        <f aca="false">$O$5</f>
        <v>80</v>
      </c>
      <c r="AJ281" s="24" t="n">
        <f aca="false">$P$5</f>
        <v>6400</v>
      </c>
      <c r="AK281" s="36" t="n">
        <f aca="false">AE281</f>
        <v>0.120416666666667</v>
      </c>
    </row>
    <row r="282" customFormat="false" ht="14.65" hidden="false" customHeight="false" outlineLevel="0" collapsed="false">
      <c r="A282" s="35"/>
      <c r="B282" s="35"/>
      <c r="C282" s="35"/>
      <c r="D282" s="35"/>
      <c r="E282" s="35"/>
      <c r="F282" s="36"/>
      <c r="G282" s="35"/>
      <c r="H282" s="34"/>
      <c r="I282" s="35" t="str">
        <f aca="false">ADDRESS(I278,5,1)</f>
        <v>$E$48</v>
      </c>
      <c r="J282" s="36" t="n">
        <f aca="true">INDIRECT(I282)</f>
        <v>0.257476851851852</v>
      </c>
      <c r="K282" s="34" t="n">
        <f aca="false">MDETERM(AH279:AK282)</f>
        <v>66.1246611109591</v>
      </c>
      <c r="L282" s="34" t="n">
        <f aca="false">K282/K278</f>
        <v>7.59397292354063E-010</v>
      </c>
      <c r="M282" s="36" t="n">
        <f aca="false">J282</f>
        <v>0.257476851851852</v>
      </c>
      <c r="N282" s="24" t="n">
        <f aca="false">$N$6</f>
        <v>1</v>
      </c>
      <c r="O282" s="44" t="n">
        <f aca="false">$O$6</f>
        <v>160.9</v>
      </c>
      <c r="P282" s="24" t="n">
        <f aca="false">$P$6</f>
        <v>25888.81</v>
      </c>
      <c r="Q282" s="24" t="n">
        <f aca="false">$Q$6</f>
        <v>4165509.529</v>
      </c>
      <c r="R282" s="24"/>
      <c r="S282" s="43" t="n">
        <f aca="false">M282</f>
        <v>0.257476851851852</v>
      </c>
      <c r="T282" s="44" t="n">
        <f aca="false">$O$6</f>
        <v>160.9</v>
      </c>
      <c r="U282" s="24" t="n">
        <f aca="false">$P$6</f>
        <v>25888.81</v>
      </c>
      <c r="V282" s="24" t="n">
        <f aca="false">$Q$6</f>
        <v>4165509.529</v>
      </c>
      <c r="W282" s="35"/>
      <c r="X282" s="24" t="n">
        <f aca="false">$N$6</f>
        <v>1</v>
      </c>
      <c r="Y282" s="36" t="n">
        <f aca="false">S282</f>
        <v>0.257476851851852</v>
      </c>
      <c r="Z282" s="24" t="n">
        <f aca="false">$P$6</f>
        <v>25888.81</v>
      </c>
      <c r="AA282" s="24" t="n">
        <f aca="false">$Q$6</f>
        <v>4165509.529</v>
      </c>
      <c r="AB282" s="35"/>
      <c r="AC282" s="24" t="n">
        <f aca="false">$N$6</f>
        <v>1</v>
      </c>
      <c r="AD282" s="44" t="n">
        <f aca="false">$O$6</f>
        <v>160.9</v>
      </c>
      <c r="AE282" s="36" t="n">
        <f aca="false">Y282</f>
        <v>0.257476851851852</v>
      </c>
      <c r="AF282" s="24" t="n">
        <f aca="false">$Q$6</f>
        <v>4165509.529</v>
      </c>
      <c r="AG282" s="35"/>
      <c r="AH282" s="24" t="n">
        <f aca="false">$N$6</f>
        <v>1</v>
      </c>
      <c r="AI282" s="44" t="n">
        <f aca="false">$O$6</f>
        <v>160.9</v>
      </c>
      <c r="AJ282" s="24" t="n">
        <f aca="false">$P$6</f>
        <v>25888.81</v>
      </c>
      <c r="AK282" s="36" t="n">
        <f aca="false">AE282</f>
        <v>0.257476851851852</v>
      </c>
    </row>
    <row r="283" customFormat="false" ht="14.65" hidden="false" customHeight="false" outlineLevel="0" collapsed="false">
      <c r="A283" s="35"/>
      <c r="B283" s="35"/>
      <c r="C283" s="35"/>
      <c r="D283" s="35"/>
      <c r="E283" s="35"/>
      <c r="F283" s="36"/>
      <c r="G283" s="35"/>
      <c r="H283" s="34"/>
      <c r="I283" s="35"/>
      <c r="J283" s="36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</row>
    <row r="284" customFormat="false" ht="14.65" hidden="false" customHeight="false" outlineLevel="0" collapsed="false">
      <c r="A284" s="35"/>
      <c r="B284" s="35"/>
      <c r="C284" s="35"/>
      <c r="D284" s="35"/>
      <c r="E284" s="35"/>
      <c r="F284" s="36"/>
      <c r="G284" s="35"/>
      <c r="H284" s="34"/>
      <c r="I284" s="34" t="n">
        <f aca="false">I278+1</f>
        <v>49</v>
      </c>
      <c r="J284" s="41" t="n">
        <f aca="false">L285+$F$1*L286+L287*$F$1*$F$1+L288*$F$1*$F$1*$F$1</f>
        <v>0.122266620354875</v>
      </c>
      <c r="K284" s="34" t="n">
        <f aca="false">MDETERM(N285:Q288)</f>
        <v>87075186831.3602</v>
      </c>
      <c r="L284" s="35"/>
      <c r="M284" s="35"/>
      <c r="N284" s="24" t="s">
        <v>6</v>
      </c>
      <c r="O284" s="24" t="s">
        <v>7</v>
      </c>
      <c r="P284" s="24" t="s">
        <v>8</v>
      </c>
      <c r="Q284" s="24" t="s">
        <v>9</v>
      </c>
      <c r="R284" s="24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</row>
    <row r="285" customFormat="false" ht="14.65" hidden="false" customHeight="false" outlineLevel="0" collapsed="false">
      <c r="A285" s="35"/>
      <c r="B285" s="35"/>
      <c r="C285" s="35"/>
      <c r="D285" s="35"/>
      <c r="E285" s="35"/>
      <c r="F285" s="36"/>
      <c r="G285" s="35"/>
      <c r="H285" s="34"/>
      <c r="I285" s="35" t="str">
        <f aca="false">ADDRESS(I284,2,1)</f>
        <v>$B$49</v>
      </c>
      <c r="J285" s="36" t="n">
        <f aca="true">INDIRECT(I285)</f>
        <v>0.0231712962962963</v>
      </c>
      <c r="K285" s="34" t="n">
        <f aca="false">MDETERM(S285:V288)</f>
        <v>1453347.3278354</v>
      </c>
      <c r="L285" s="34" t="n">
        <f aca="false">K285/K284</f>
        <v>1.66907173067583E-005</v>
      </c>
      <c r="M285" s="36" t="n">
        <f aca="false">J285</f>
        <v>0.0231712962962963</v>
      </c>
      <c r="N285" s="24" t="n">
        <f aca="false">$N$3</f>
        <v>1</v>
      </c>
      <c r="O285" s="24" t="n">
        <f aca="false">$O$3</f>
        <v>16</v>
      </c>
      <c r="P285" s="24" t="n">
        <f aca="false">$P$3</f>
        <v>256</v>
      </c>
      <c r="Q285" s="24" t="n">
        <f aca="false">$Q$3</f>
        <v>4096</v>
      </c>
      <c r="R285" s="24"/>
      <c r="S285" s="43" t="n">
        <f aca="false">M285</f>
        <v>0.0231712962962963</v>
      </c>
      <c r="T285" s="24" t="n">
        <f aca="false">$O$3</f>
        <v>16</v>
      </c>
      <c r="U285" s="24" t="n">
        <f aca="false">$P$3</f>
        <v>256</v>
      </c>
      <c r="V285" s="24" t="n">
        <f aca="false">$Q$3</f>
        <v>4096</v>
      </c>
      <c r="W285" s="35"/>
      <c r="X285" s="24" t="n">
        <f aca="false">$N$3</f>
        <v>1</v>
      </c>
      <c r="Y285" s="36" t="n">
        <f aca="false">S285</f>
        <v>0.0231712962962963</v>
      </c>
      <c r="Z285" s="24" t="n">
        <f aca="false">$P$3</f>
        <v>256</v>
      </c>
      <c r="AA285" s="24" t="n">
        <f aca="false">$Q$3</f>
        <v>4096</v>
      </c>
      <c r="AB285" s="35"/>
      <c r="AC285" s="24" t="n">
        <f aca="false">$N$3</f>
        <v>1</v>
      </c>
      <c r="AD285" s="24" t="n">
        <f aca="false">$O$3</f>
        <v>16</v>
      </c>
      <c r="AE285" s="36" t="n">
        <f aca="false">Y285</f>
        <v>0.0231712962962963</v>
      </c>
      <c r="AF285" s="24" t="n">
        <f aca="false">$Q$3</f>
        <v>4096</v>
      </c>
      <c r="AG285" s="35"/>
      <c r="AH285" s="24" t="n">
        <f aca="false">$N$3</f>
        <v>1</v>
      </c>
      <c r="AI285" s="24" t="n">
        <f aca="false">$O$3</f>
        <v>16</v>
      </c>
      <c r="AJ285" s="24" t="n">
        <f aca="false">$P$3</f>
        <v>256</v>
      </c>
      <c r="AK285" s="36" t="n">
        <f aca="false">AE285</f>
        <v>0.0231712962962963</v>
      </c>
    </row>
    <row r="286" customFormat="false" ht="14.65" hidden="false" customHeight="false" outlineLevel="0" collapsed="false">
      <c r="A286" s="35"/>
      <c r="B286" s="35"/>
      <c r="C286" s="35"/>
      <c r="D286" s="35"/>
      <c r="E286" s="35"/>
      <c r="F286" s="36"/>
      <c r="G286" s="35"/>
      <c r="H286" s="34"/>
      <c r="I286" s="35" t="str">
        <f aca="false">ADDRESS(I284,3,1)</f>
        <v>$C$49</v>
      </c>
      <c r="J286" s="36" t="n">
        <f aca="true">INDIRECT(I286)</f>
        <v>0.0589467592592593</v>
      </c>
      <c r="K286" s="34" t="n">
        <f aca="false">MDETERM(X285:AA288)</f>
        <v>124534986.496317</v>
      </c>
      <c r="L286" s="34" t="n">
        <f aca="false">K286/K284</f>
        <v>0.00143020062348537</v>
      </c>
      <c r="M286" s="36" t="n">
        <f aca="false">J286</f>
        <v>0.0589467592592593</v>
      </c>
      <c r="N286" s="24" t="n">
        <f aca="false">$N$4</f>
        <v>1</v>
      </c>
      <c r="O286" s="24" t="n">
        <f aca="false">$O$4</f>
        <v>40</v>
      </c>
      <c r="P286" s="24" t="n">
        <f aca="false">$P$4</f>
        <v>1600</v>
      </c>
      <c r="Q286" s="24" t="n">
        <f aca="false">$Q$4</f>
        <v>64000</v>
      </c>
      <c r="R286" s="24"/>
      <c r="S286" s="43" t="n">
        <f aca="false">M286</f>
        <v>0.0589467592592593</v>
      </c>
      <c r="T286" s="24" t="n">
        <f aca="false">$O$4</f>
        <v>40</v>
      </c>
      <c r="U286" s="24" t="n">
        <f aca="false">$P$4</f>
        <v>1600</v>
      </c>
      <c r="V286" s="24" t="n">
        <f aca="false">$Q$4</f>
        <v>64000</v>
      </c>
      <c r="W286" s="35"/>
      <c r="X286" s="24" t="n">
        <f aca="false">$N$4</f>
        <v>1</v>
      </c>
      <c r="Y286" s="36" t="n">
        <f aca="false">S286</f>
        <v>0.0589467592592593</v>
      </c>
      <c r="Z286" s="24" t="n">
        <f aca="false">$P$4</f>
        <v>1600</v>
      </c>
      <c r="AA286" s="24" t="n">
        <f aca="false">$Q$4</f>
        <v>64000</v>
      </c>
      <c r="AB286" s="35"/>
      <c r="AC286" s="24" t="n">
        <f aca="false">$N$4</f>
        <v>1</v>
      </c>
      <c r="AD286" s="24" t="n">
        <f aca="false">$O$4</f>
        <v>40</v>
      </c>
      <c r="AE286" s="36" t="n">
        <f aca="false">Y286</f>
        <v>0.0589467592592593</v>
      </c>
      <c r="AF286" s="24" t="n">
        <f aca="false">$Q$4</f>
        <v>64000</v>
      </c>
      <c r="AG286" s="35"/>
      <c r="AH286" s="24" t="n">
        <f aca="false">$N$4</f>
        <v>1</v>
      </c>
      <c r="AI286" s="24" t="n">
        <f aca="false">$O$4</f>
        <v>40</v>
      </c>
      <c r="AJ286" s="24" t="n">
        <f aca="false">$P$4</f>
        <v>1600</v>
      </c>
      <c r="AK286" s="36" t="n">
        <f aca="false">AE286</f>
        <v>0.0589467592592593</v>
      </c>
    </row>
    <row r="287" customFormat="false" ht="14.65" hidden="false" customHeight="false" outlineLevel="0" collapsed="false">
      <c r="A287" s="35"/>
      <c r="B287" s="35"/>
      <c r="C287" s="35"/>
      <c r="D287" s="35"/>
      <c r="E287" s="35"/>
      <c r="F287" s="36"/>
      <c r="G287" s="35"/>
      <c r="H287" s="34"/>
      <c r="I287" s="35" t="str">
        <f aca="false">ADDRESS(I284,4,1)</f>
        <v>$D$49</v>
      </c>
      <c r="J287" s="36" t="n">
        <f aca="true">INDIRECT(I287)</f>
        <v>0.121493055555556</v>
      </c>
      <c r="K287" s="34" t="n">
        <f aca="false">MDETERM(AC285:AF288)</f>
        <v>91374.9848753099</v>
      </c>
      <c r="L287" s="34" t="n">
        <f aca="false">K287/K284</f>
        <v>1.04938029076271E-006</v>
      </c>
      <c r="M287" s="36" t="n">
        <f aca="false">J287</f>
        <v>0.121493055555556</v>
      </c>
      <c r="N287" s="24" t="n">
        <f aca="false">$N$5</f>
        <v>1</v>
      </c>
      <c r="O287" s="24" t="n">
        <f aca="false">$O$5</f>
        <v>80</v>
      </c>
      <c r="P287" s="24" t="n">
        <f aca="false">$P$5</f>
        <v>6400</v>
      </c>
      <c r="Q287" s="24" t="n">
        <f aca="false">$Q$5</f>
        <v>512000</v>
      </c>
      <c r="R287" s="24"/>
      <c r="S287" s="43" t="n">
        <f aca="false">M287</f>
        <v>0.121493055555556</v>
      </c>
      <c r="T287" s="24" t="n">
        <f aca="false">$O$5</f>
        <v>80</v>
      </c>
      <c r="U287" s="24" t="n">
        <f aca="false">$P$5</f>
        <v>6400</v>
      </c>
      <c r="V287" s="24" t="n">
        <f aca="false">$Q$5</f>
        <v>512000</v>
      </c>
      <c r="W287" s="35"/>
      <c r="X287" s="24" t="n">
        <f aca="false">$N$5</f>
        <v>1</v>
      </c>
      <c r="Y287" s="36" t="n">
        <f aca="false">S287</f>
        <v>0.121493055555556</v>
      </c>
      <c r="Z287" s="24" t="n">
        <f aca="false">$P$5</f>
        <v>6400</v>
      </c>
      <c r="AA287" s="24" t="n">
        <f aca="false">$Q$5</f>
        <v>512000</v>
      </c>
      <c r="AB287" s="35"/>
      <c r="AC287" s="24" t="n">
        <f aca="false">$N$5</f>
        <v>1</v>
      </c>
      <c r="AD287" s="24" t="n">
        <f aca="false">$O$5</f>
        <v>80</v>
      </c>
      <c r="AE287" s="36" t="n">
        <f aca="false">Y287</f>
        <v>0.121493055555556</v>
      </c>
      <c r="AF287" s="24" t="n">
        <f aca="false">$Q$5</f>
        <v>512000</v>
      </c>
      <c r="AG287" s="35"/>
      <c r="AH287" s="24" t="n">
        <f aca="false">$N$5</f>
        <v>1</v>
      </c>
      <c r="AI287" s="24" t="n">
        <f aca="false">$O$5</f>
        <v>80</v>
      </c>
      <c r="AJ287" s="24" t="n">
        <f aca="false">$P$5</f>
        <v>6400</v>
      </c>
      <c r="AK287" s="36" t="n">
        <f aca="false">AE287</f>
        <v>0.121493055555556</v>
      </c>
    </row>
    <row r="288" customFormat="false" ht="14.65" hidden="false" customHeight="false" outlineLevel="0" collapsed="false">
      <c r="A288" s="35"/>
      <c r="B288" s="35"/>
      <c r="C288" s="35"/>
      <c r="D288" s="35"/>
      <c r="E288" s="35"/>
      <c r="F288" s="36"/>
      <c r="G288" s="35"/>
      <c r="H288" s="34"/>
      <c r="I288" s="35" t="str">
        <f aca="false">ADDRESS(I284,5,1)</f>
        <v>$E$49</v>
      </c>
      <c r="J288" s="36" t="n">
        <f aca="true">INDIRECT(I288)</f>
        <v>0.260104166666667</v>
      </c>
      <c r="K288" s="34" t="n">
        <f aca="false">MDETERM(AH285:AK288)</f>
        <v>58.5514472220777</v>
      </c>
      <c r="L288" s="34" t="n">
        <f aca="false">K288/K284</f>
        <v>6.72424020582065E-010</v>
      </c>
      <c r="M288" s="36" t="n">
        <f aca="false">J288</f>
        <v>0.260104166666667</v>
      </c>
      <c r="N288" s="24" t="n">
        <f aca="false">$N$6</f>
        <v>1</v>
      </c>
      <c r="O288" s="44" t="n">
        <f aca="false">$O$6</f>
        <v>160.9</v>
      </c>
      <c r="P288" s="24" t="n">
        <f aca="false">$P$6</f>
        <v>25888.81</v>
      </c>
      <c r="Q288" s="24" t="n">
        <f aca="false">$Q$6</f>
        <v>4165509.529</v>
      </c>
      <c r="R288" s="24"/>
      <c r="S288" s="43" t="n">
        <f aca="false">M288</f>
        <v>0.260104166666667</v>
      </c>
      <c r="T288" s="44" t="n">
        <f aca="false">$O$6</f>
        <v>160.9</v>
      </c>
      <c r="U288" s="24" t="n">
        <f aca="false">$P$6</f>
        <v>25888.81</v>
      </c>
      <c r="V288" s="24" t="n">
        <f aca="false">$Q$6</f>
        <v>4165509.529</v>
      </c>
      <c r="W288" s="35"/>
      <c r="X288" s="24" t="n">
        <f aca="false">$N$6</f>
        <v>1</v>
      </c>
      <c r="Y288" s="36" t="n">
        <f aca="false">S288</f>
        <v>0.260104166666667</v>
      </c>
      <c r="Z288" s="24" t="n">
        <f aca="false">$P$6</f>
        <v>25888.81</v>
      </c>
      <c r="AA288" s="24" t="n">
        <f aca="false">$Q$6</f>
        <v>4165509.529</v>
      </c>
      <c r="AB288" s="35"/>
      <c r="AC288" s="24" t="n">
        <f aca="false">$N$6</f>
        <v>1</v>
      </c>
      <c r="AD288" s="44" t="n">
        <f aca="false">$O$6</f>
        <v>160.9</v>
      </c>
      <c r="AE288" s="36" t="n">
        <f aca="false">Y288</f>
        <v>0.260104166666667</v>
      </c>
      <c r="AF288" s="24" t="n">
        <f aca="false">$Q$6</f>
        <v>4165509.529</v>
      </c>
      <c r="AG288" s="35"/>
      <c r="AH288" s="24" t="n">
        <f aca="false">$N$6</f>
        <v>1</v>
      </c>
      <c r="AI288" s="44" t="n">
        <f aca="false">$O$6</f>
        <v>160.9</v>
      </c>
      <c r="AJ288" s="24" t="n">
        <f aca="false">$P$6</f>
        <v>25888.81</v>
      </c>
      <c r="AK288" s="36" t="n">
        <f aca="false">AE288</f>
        <v>0.260104166666667</v>
      </c>
    </row>
    <row r="289" customFormat="false" ht="14.65" hidden="false" customHeight="false" outlineLevel="0" collapsed="false">
      <c r="A289" s="35"/>
      <c r="B289" s="35"/>
      <c r="C289" s="35"/>
      <c r="D289" s="35"/>
      <c r="E289" s="35"/>
      <c r="F289" s="36"/>
      <c r="G289" s="35"/>
      <c r="H289" s="34"/>
      <c r="I289" s="35"/>
      <c r="J289" s="36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</row>
    <row r="290" customFormat="false" ht="14.65" hidden="false" customHeight="false" outlineLevel="0" collapsed="false">
      <c r="A290" s="35"/>
      <c r="B290" s="35"/>
      <c r="C290" s="35"/>
      <c r="D290" s="35"/>
      <c r="E290" s="35"/>
      <c r="F290" s="36"/>
      <c r="G290" s="35"/>
      <c r="H290" s="34"/>
      <c r="I290" s="34" t="n">
        <f aca="false">I284+1</f>
        <v>50</v>
      </c>
      <c r="J290" s="41" t="n">
        <f aca="false">L291+$F$1*L292+L293*$F$1*$F$1+L294*$F$1*$F$1*$F$1</f>
        <v>0.123385661580306</v>
      </c>
      <c r="K290" s="34" t="n">
        <f aca="false">MDETERM(N291:Q294)</f>
        <v>87075186831.3602</v>
      </c>
      <c r="L290" s="35"/>
      <c r="M290" s="35"/>
      <c r="N290" s="24" t="s">
        <v>6</v>
      </c>
      <c r="O290" s="24" t="s">
        <v>7</v>
      </c>
      <c r="P290" s="24" t="s">
        <v>8</v>
      </c>
      <c r="Q290" s="24" t="s">
        <v>9</v>
      </c>
      <c r="R290" s="24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</row>
    <row r="291" customFormat="false" ht="14.65" hidden="false" customHeight="false" outlineLevel="0" collapsed="false">
      <c r="A291" s="35"/>
      <c r="B291" s="35"/>
      <c r="C291" s="35"/>
      <c r="D291" s="35"/>
      <c r="E291" s="35"/>
      <c r="F291" s="36"/>
      <c r="G291" s="35"/>
      <c r="H291" s="34"/>
      <c r="I291" s="35" t="str">
        <f aca="false">ADDRESS(I290,2,1)</f>
        <v>$B$50</v>
      </c>
      <c r="J291" s="36" t="n">
        <f aca="true">INDIRECT(I291)</f>
        <v>0.0233680555555556</v>
      </c>
      <c r="K291" s="34" t="n">
        <f aca="false">MDETERM(S291:V294)</f>
        <v>1878411.8090935</v>
      </c>
      <c r="L291" s="34" t="n">
        <f aca="false">K291/K290</f>
        <v>2.15722972002511E-005</v>
      </c>
      <c r="M291" s="36" t="n">
        <f aca="false">J291</f>
        <v>0.0233680555555556</v>
      </c>
      <c r="N291" s="24" t="n">
        <f aca="false">$N$3</f>
        <v>1</v>
      </c>
      <c r="O291" s="24" t="n">
        <f aca="false">$O$3</f>
        <v>16</v>
      </c>
      <c r="P291" s="24" t="n">
        <f aca="false">$P$3</f>
        <v>256</v>
      </c>
      <c r="Q291" s="24" t="n">
        <f aca="false">$Q$3</f>
        <v>4096</v>
      </c>
      <c r="R291" s="24"/>
      <c r="S291" s="43" t="n">
        <f aca="false">M291</f>
        <v>0.0233680555555556</v>
      </c>
      <c r="T291" s="24" t="n">
        <f aca="false">$O$3</f>
        <v>16</v>
      </c>
      <c r="U291" s="24" t="n">
        <f aca="false">$P$3</f>
        <v>256</v>
      </c>
      <c r="V291" s="24" t="n">
        <f aca="false">$Q$3</f>
        <v>4096</v>
      </c>
      <c r="W291" s="35"/>
      <c r="X291" s="24" t="n">
        <f aca="false">$N$3</f>
        <v>1</v>
      </c>
      <c r="Y291" s="36" t="n">
        <f aca="false">S291</f>
        <v>0.0233680555555556</v>
      </c>
      <c r="Z291" s="24" t="n">
        <f aca="false">$P$3</f>
        <v>256</v>
      </c>
      <c r="AA291" s="24" t="n">
        <f aca="false">$Q$3</f>
        <v>4096</v>
      </c>
      <c r="AB291" s="35"/>
      <c r="AC291" s="24" t="n">
        <f aca="false">$N$3</f>
        <v>1</v>
      </c>
      <c r="AD291" s="24" t="n">
        <f aca="false">$O$3</f>
        <v>16</v>
      </c>
      <c r="AE291" s="36" t="n">
        <f aca="false">Y291</f>
        <v>0.0233680555555556</v>
      </c>
      <c r="AF291" s="24" t="n">
        <f aca="false">$Q$3</f>
        <v>4096</v>
      </c>
      <c r="AG291" s="35"/>
      <c r="AH291" s="24" t="n">
        <f aca="false">$N$3</f>
        <v>1</v>
      </c>
      <c r="AI291" s="24" t="n">
        <f aca="false">$O$3</f>
        <v>16</v>
      </c>
      <c r="AJ291" s="24" t="n">
        <f aca="false">$P$3</f>
        <v>256</v>
      </c>
      <c r="AK291" s="36" t="n">
        <f aca="false">AE291</f>
        <v>0.0233680555555556</v>
      </c>
    </row>
    <row r="292" customFormat="false" ht="14.65" hidden="false" customHeight="false" outlineLevel="0" collapsed="false">
      <c r="A292" s="35"/>
      <c r="B292" s="35"/>
      <c r="C292" s="35"/>
      <c r="D292" s="35"/>
      <c r="E292" s="35"/>
      <c r="F292" s="36"/>
      <c r="G292" s="35"/>
      <c r="H292" s="34"/>
      <c r="I292" s="35" t="str">
        <f aca="false">ADDRESS(I290,3,1)</f>
        <v>$C$50</v>
      </c>
      <c r="J292" s="36" t="n">
        <f aca="true">INDIRECT(I292)</f>
        <v>0.0594560185185185</v>
      </c>
      <c r="K292" s="34" t="n">
        <f aca="false">MDETERM(X291:AA294)</f>
        <v>125547536.022891</v>
      </c>
      <c r="L292" s="34" t="n">
        <f aca="false">K292/K290</f>
        <v>0.00144182907429232</v>
      </c>
      <c r="M292" s="36" t="n">
        <f aca="false">J292</f>
        <v>0.0594560185185185</v>
      </c>
      <c r="N292" s="24" t="n">
        <f aca="false">$N$4</f>
        <v>1</v>
      </c>
      <c r="O292" s="24" t="n">
        <f aca="false">$O$4</f>
        <v>40</v>
      </c>
      <c r="P292" s="24" t="n">
        <f aca="false">$P$4</f>
        <v>1600</v>
      </c>
      <c r="Q292" s="24" t="n">
        <f aca="false">$Q$4</f>
        <v>64000</v>
      </c>
      <c r="R292" s="24"/>
      <c r="S292" s="43" t="n">
        <f aca="false">M292</f>
        <v>0.0594560185185185</v>
      </c>
      <c r="T292" s="24" t="n">
        <f aca="false">$O$4</f>
        <v>40</v>
      </c>
      <c r="U292" s="24" t="n">
        <f aca="false">$P$4</f>
        <v>1600</v>
      </c>
      <c r="V292" s="24" t="n">
        <f aca="false">$Q$4</f>
        <v>64000</v>
      </c>
      <c r="W292" s="35"/>
      <c r="X292" s="24" t="n">
        <f aca="false">$N$4</f>
        <v>1</v>
      </c>
      <c r="Y292" s="36" t="n">
        <f aca="false">S292</f>
        <v>0.0594560185185185</v>
      </c>
      <c r="Z292" s="24" t="n">
        <f aca="false">$P$4</f>
        <v>1600</v>
      </c>
      <c r="AA292" s="24" t="n">
        <f aca="false">$Q$4</f>
        <v>64000</v>
      </c>
      <c r="AB292" s="35"/>
      <c r="AC292" s="24" t="n">
        <f aca="false">$N$4</f>
        <v>1</v>
      </c>
      <c r="AD292" s="24" t="n">
        <f aca="false">$O$4</f>
        <v>40</v>
      </c>
      <c r="AE292" s="36" t="n">
        <f aca="false">Y292</f>
        <v>0.0594560185185185</v>
      </c>
      <c r="AF292" s="24" t="n">
        <f aca="false">$Q$4</f>
        <v>64000</v>
      </c>
      <c r="AG292" s="35"/>
      <c r="AH292" s="24" t="n">
        <f aca="false">$N$4</f>
        <v>1</v>
      </c>
      <c r="AI292" s="24" t="n">
        <f aca="false">$O$4</f>
        <v>40</v>
      </c>
      <c r="AJ292" s="24" t="n">
        <f aca="false">$P$4</f>
        <v>1600</v>
      </c>
      <c r="AK292" s="36" t="n">
        <f aca="false">AE292</f>
        <v>0.0594560185185185</v>
      </c>
    </row>
    <row r="293" customFormat="false" ht="14.65" hidden="false" customHeight="false" outlineLevel="0" collapsed="false">
      <c r="A293" s="35"/>
      <c r="B293" s="35"/>
      <c r="C293" s="35"/>
      <c r="D293" s="35"/>
      <c r="E293" s="35"/>
      <c r="F293" s="36"/>
      <c r="G293" s="35"/>
      <c r="H293" s="34"/>
      <c r="I293" s="35" t="str">
        <f aca="false">ADDRESS(I290,4,1)</f>
        <v>$D$50</v>
      </c>
      <c r="J293" s="36" t="n">
        <f aca="true">INDIRECT(I293)</f>
        <v>0.122604166666667</v>
      </c>
      <c r="K293" s="34" t="n">
        <f aca="false">MDETERM(AC291:AF294)</f>
        <v>93252.0498483745</v>
      </c>
      <c r="L293" s="34" t="n">
        <f aca="false">K293/K290</f>
        <v>1.07093712045634E-006</v>
      </c>
      <c r="M293" s="36" t="n">
        <f aca="false">J293</f>
        <v>0.122604166666667</v>
      </c>
      <c r="N293" s="24" t="n">
        <f aca="false">$N$5</f>
        <v>1</v>
      </c>
      <c r="O293" s="24" t="n">
        <f aca="false">$O$5</f>
        <v>80</v>
      </c>
      <c r="P293" s="24" t="n">
        <f aca="false">$P$5</f>
        <v>6400</v>
      </c>
      <c r="Q293" s="24" t="n">
        <f aca="false">$Q$5</f>
        <v>512000</v>
      </c>
      <c r="R293" s="24"/>
      <c r="S293" s="43" t="n">
        <f aca="false">M293</f>
        <v>0.122604166666667</v>
      </c>
      <c r="T293" s="24" t="n">
        <f aca="false">$O$5</f>
        <v>80</v>
      </c>
      <c r="U293" s="24" t="n">
        <f aca="false">$P$5</f>
        <v>6400</v>
      </c>
      <c r="V293" s="24" t="n">
        <f aca="false">$Q$5</f>
        <v>512000</v>
      </c>
      <c r="W293" s="35"/>
      <c r="X293" s="24" t="n">
        <f aca="false">$N$5</f>
        <v>1</v>
      </c>
      <c r="Y293" s="36" t="n">
        <f aca="false">S293</f>
        <v>0.122604166666667</v>
      </c>
      <c r="Z293" s="24" t="n">
        <f aca="false">$P$5</f>
        <v>6400</v>
      </c>
      <c r="AA293" s="24" t="n">
        <f aca="false">$Q$5</f>
        <v>512000</v>
      </c>
      <c r="AB293" s="35"/>
      <c r="AC293" s="24" t="n">
        <f aca="false">$N$5</f>
        <v>1</v>
      </c>
      <c r="AD293" s="24" t="n">
        <f aca="false">$O$5</f>
        <v>80</v>
      </c>
      <c r="AE293" s="36" t="n">
        <f aca="false">Y293</f>
        <v>0.122604166666667</v>
      </c>
      <c r="AF293" s="24" t="n">
        <f aca="false">$Q$5</f>
        <v>512000</v>
      </c>
      <c r="AG293" s="35"/>
      <c r="AH293" s="24" t="n">
        <f aca="false">$N$5</f>
        <v>1</v>
      </c>
      <c r="AI293" s="24" t="n">
        <f aca="false">$O$5</f>
        <v>80</v>
      </c>
      <c r="AJ293" s="24" t="n">
        <f aca="false">$P$5</f>
        <v>6400</v>
      </c>
      <c r="AK293" s="36" t="n">
        <f aca="false">AE293</f>
        <v>0.122604166666667</v>
      </c>
    </row>
    <row r="294" customFormat="false" ht="14.65" hidden="false" customHeight="false" outlineLevel="0" collapsed="false">
      <c r="A294" s="35"/>
      <c r="B294" s="35"/>
      <c r="C294" s="35"/>
      <c r="D294" s="35"/>
      <c r="E294" s="35"/>
      <c r="F294" s="36"/>
      <c r="G294" s="35"/>
      <c r="H294" s="34"/>
      <c r="I294" s="35" t="str">
        <f aca="false">ADDRESS(I290,5,1)</f>
        <v>$E$50</v>
      </c>
      <c r="J294" s="36" t="n">
        <f aca="true">INDIRECT(I294)</f>
        <v>0.262847222222222</v>
      </c>
      <c r="K294" s="34" t="n">
        <f aca="false">MDETERM(AH291:AK294)</f>
        <v>65.0123166664788</v>
      </c>
      <c r="L294" s="34" t="n">
        <f aca="false">K294/K290</f>
        <v>7.46622763984292E-010</v>
      </c>
      <c r="M294" s="36" t="n">
        <f aca="false">J294</f>
        <v>0.262847222222222</v>
      </c>
      <c r="N294" s="24" t="n">
        <f aca="false">$N$6</f>
        <v>1</v>
      </c>
      <c r="O294" s="44" t="n">
        <f aca="false">$O$6</f>
        <v>160.9</v>
      </c>
      <c r="P294" s="24" t="n">
        <f aca="false">$P$6</f>
        <v>25888.81</v>
      </c>
      <c r="Q294" s="24" t="n">
        <f aca="false">$Q$6</f>
        <v>4165509.529</v>
      </c>
      <c r="R294" s="24"/>
      <c r="S294" s="43" t="n">
        <f aca="false">M294</f>
        <v>0.262847222222222</v>
      </c>
      <c r="T294" s="44" t="n">
        <f aca="false">$O$6</f>
        <v>160.9</v>
      </c>
      <c r="U294" s="24" t="n">
        <f aca="false">$P$6</f>
        <v>25888.81</v>
      </c>
      <c r="V294" s="24" t="n">
        <f aca="false">$Q$6</f>
        <v>4165509.529</v>
      </c>
      <c r="W294" s="35"/>
      <c r="X294" s="24" t="n">
        <f aca="false">$N$6</f>
        <v>1</v>
      </c>
      <c r="Y294" s="36" t="n">
        <f aca="false">S294</f>
        <v>0.262847222222222</v>
      </c>
      <c r="Z294" s="24" t="n">
        <f aca="false">$P$6</f>
        <v>25888.81</v>
      </c>
      <c r="AA294" s="24" t="n">
        <f aca="false">$Q$6</f>
        <v>4165509.529</v>
      </c>
      <c r="AB294" s="35"/>
      <c r="AC294" s="24" t="n">
        <f aca="false">$N$6</f>
        <v>1</v>
      </c>
      <c r="AD294" s="44" t="n">
        <f aca="false">$O$6</f>
        <v>160.9</v>
      </c>
      <c r="AE294" s="36" t="n">
        <f aca="false">Y294</f>
        <v>0.262847222222222</v>
      </c>
      <c r="AF294" s="24" t="n">
        <f aca="false">$Q$6</f>
        <v>4165509.529</v>
      </c>
      <c r="AG294" s="35"/>
      <c r="AH294" s="24" t="n">
        <f aca="false">$N$6</f>
        <v>1</v>
      </c>
      <c r="AI294" s="44" t="n">
        <f aca="false">$O$6</f>
        <v>160.9</v>
      </c>
      <c r="AJ294" s="24" t="n">
        <f aca="false">$P$6</f>
        <v>25888.81</v>
      </c>
      <c r="AK294" s="36" t="n">
        <f aca="false">AE294</f>
        <v>0.262847222222222</v>
      </c>
    </row>
    <row r="295" customFormat="false" ht="14.65" hidden="false" customHeight="false" outlineLevel="0" collapsed="false">
      <c r="A295" s="35"/>
      <c r="B295" s="35"/>
      <c r="C295" s="35"/>
      <c r="D295" s="35"/>
      <c r="E295" s="35"/>
      <c r="F295" s="36"/>
      <c r="G295" s="35"/>
      <c r="H295" s="34"/>
      <c r="I295" s="35"/>
      <c r="J295" s="36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</row>
    <row r="296" customFormat="false" ht="14.65" hidden="false" customHeight="false" outlineLevel="0" collapsed="false">
      <c r="A296" s="35"/>
      <c r="B296" s="35"/>
      <c r="C296" s="35"/>
      <c r="D296" s="35"/>
      <c r="E296" s="35"/>
      <c r="F296" s="36"/>
      <c r="G296" s="35"/>
      <c r="H296" s="34"/>
      <c r="I296" s="34" t="n">
        <f aca="false">I290+1</f>
        <v>51</v>
      </c>
      <c r="J296" s="41" t="n">
        <f aca="false">L297+$F$1*L298+L299*$F$1*$F$1+L300*$F$1*$F$1*$F$1</f>
        <v>0.124551262570772</v>
      </c>
      <c r="K296" s="34" t="n">
        <f aca="false">MDETERM(N297:Q300)</f>
        <v>87075186831.3602</v>
      </c>
      <c r="L296" s="35"/>
      <c r="M296" s="35"/>
      <c r="N296" s="24" t="s">
        <v>6</v>
      </c>
      <c r="O296" s="24" t="s">
        <v>7</v>
      </c>
      <c r="P296" s="24" t="s">
        <v>8</v>
      </c>
      <c r="Q296" s="24" t="s">
        <v>9</v>
      </c>
      <c r="R296" s="24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</row>
    <row r="297" customFormat="false" ht="14.65" hidden="false" customHeight="false" outlineLevel="0" collapsed="false">
      <c r="A297" s="35"/>
      <c r="B297" s="35"/>
      <c r="C297" s="35"/>
      <c r="D297" s="35"/>
      <c r="E297" s="35"/>
      <c r="F297" s="36"/>
      <c r="G297" s="35"/>
      <c r="H297" s="34"/>
      <c r="I297" s="35" t="str">
        <f aca="false">ADDRESS(I296,2,1)</f>
        <v>$B$51</v>
      </c>
      <c r="J297" s="36" t="n">
        <f aca="true">INDIRECT(I297)</f>
        <v>0.0235648148148148</v>
      </c>
      <c r="K297" s="34" t="n">
        <f aca="false">MDETERM(S297:V300)</f>
        <v>257906.004086155</v>
      </c>
      <c r="L297" s="34" t="n">
        <f aca="false">K297/K296</f>
        <v>2.96187712563448E-006</v>
      </c>
      <c r="M297" s="36" t="n">
        <f aca="false">J297</f>
        <v>0.0235648148148148</v>
      </c>
      <c r="N297" s="24" t="n">
        <f aca="false">$N$3</f>
        <v>1</v>
      </c>
      <c r="O297" s="24" t="n">
        <f aca="false">$O$3</f>
        <v>16</v>
      </c>
      <c r="P297" s="24" t="n">
        <f aca="false">$P$3</f>
        <v>256</v>
      </c>
      <c r="Q297" s="24" t="n">
        <f aca="false">$Q$3</f>
        <v>4096</v>
      </c>
      <c r="R297" s="24"/>
      <c r="S297" s="43" t="n">
        <f aca="false">M297</f>
        <v>0.0235648148148148</v>
      </c>
      <c r="T297" s="24" t="n">
        <f aca="false">$O$3</f>
        <v>16</v>
      </c>
      <c r="U297" s="24" t="n">
        <f aca="false">$P$3</f>
        <v>256</v>
      </c>
      <c r="V297" s="24" t="n">
        <f aca="false">$Q$3</f>
        <v>4096</v>
      </c>
      <c r="W297" s="35"/>
      <c r="X297" s="24" t="n">
        <f aca="false">$N$3</f>
        <v>1</v>
      </c>
      <c r="Y297" s="36" t="n">
        <f aca="false">S297</f>
        <v>0.0235648148148148</v>
      </c>
      <c r="Z297" s="24" t="n">
        <f aca="false">$P$3</f>
        <v>256</v>
      </c>
      <c r="AA297" s="24" t="n">
        <f aca="false">$Q$3</f>
        <v>4096</v>
      </c>
      <c r="AB297" s="35"/>
      <c r="AC297" s="24" t="n">
        <f aca="false">$N$3</f>
        <v>1</v>
      </c>
      <c r="AD297" s="24" t="n">
        <f aca="false">$O$3</f>
        <v>16</v>
      </c>
      <c r="AE297" s="36" t="n">
        <f aca="false">Y297</f>
        <v>0.0235648148148148</v>
      </c>
      <c r="AF297" s="24" t="n">
        <f aca="false">$Q$3</f>
        <v>4096</v>
      </c>
      <c r="AG297" s="35"/>
      <c r="AH297" s="24" t="n">
        <f aca="false">$N$3</f>
        <v>1</v>
      </c>
      <c r="AI297" s="24" t="n">
        <f aca="false">$O$3</f>
        <v>16</v>
      </c>
      <c r="AJ297" s="24" t="n">
        <f aca="false">$P$3</f>
        <v>256</v>
      </c>
      <c r="AK297" s="36" t="n">
        <f aca="false">AE297</f>
        <v>0.0235648148148148</v>
      </c>
    </row>
    <row r="298" customFormat="false" ht="14.65" hidden="false" customHeight="false" outlineLevel="0" collapsed="false">
      <c r="A298" s="35"/>
      <c r="B298" s="35"/>
      <c r="C298" s="35"/>
      <c r="D298" s="35"/>
      <c r="E298" s="35"/>
      <c r="F298" s="36"/>
      <c r="G298" s="35"/>
      <c r="H298" s="34"/>
      <c r="I298" s="35" t="str">
        <f aca="false">ADDRESS(I296,3,1)</f>
        <v>$C$51</v>
      </c>
      <c r="J298" s="36" t="n">
        <f aca="true">INDIRECT(I298)</f>
        <v>0.0599884259259259</v>
      </c>
      <c r="K298" s="34" t="n">
        <f aca="false">MDETERM(X297:AA300)</f>
        <v>126710052.617211</v>
      </c>
      <c r="L298" s="34" t="n">
        <f aca="false">K298/K296</f>
        <v>0.00145517979608373</v>
      </c>
      <c r="M298" s="36" t="n">
        <f aca="false">J298</f>
        <v>0.0599884259259259</v>
      </c>
      <c r="N298" s="24" t="n">
        <f aca="false">$N$4</f>
        <v>1</v>
      </c>
      <c r="O298" s="24" t="n">
        <f aca="false">$O$4</f>
        <v>40</v>
      </c>
      <c r="P298" s="24" t="n">
        <f aca="false">$P$4</f>
        <v>1600</v>
      </c>
      <c r="Q298" s="24" t="n">
        <f aca="false">$Q$4</f>
        <v>64000</v>
      </c>
      <c r="R298" s="24"/>
      <c r="S298" s="43" t="n">
        <f aca="false">M298</f>
        <v>0.0599884259259259</v>
      </c>
      <c r="T298" s="24" t="n">
        <f aca="false">$O$4</f>
        <v>40</v>
      </c>
      <c r="U298" s="24" t="n">
        <f aca="false">$P$4</f>
        <v>1600</v>
      </c>
      <c r="V298" s="24" t="n">
        <f aca="false">$Q$4</f>
        <v>64000</v>
      </c>
      <c r="W298" s="35"/>
      <c r="X298" s="24" t="n">
        <f aca="false">$N$4</f>
        <v>1</v>
      </c>
      <c r="Y298" s="36" t="n">
        <f aca="false">S298</f>
        <v>0.0599884259259259</v>
      </c>
      <c r="Z298" s="24" t="n">
        <f aca="false">$P$4</f>
        <v>1600</v>
      </c>
      <c r="AA298" s="24" t="n">
        <f aca="false">$Q$4</f>
        <v>64000</v>
      </c>
      <c r="AB298" s="35"/>
      <c r="AC298" s="24" t="n">
        <f aca="false">$N$4</f>
        <v>1</v>
      </c>
      <c r="AD298" s="24" t="n">
        <f aca="false">$O$4</f>
        <v>40</v>
      </c>
      <c r="AE298" s="36" t="n">
        <f aca="false">Y298</f>
        <v>0.0599884259259259</v>
      </c>
      <c r="AF298" s="24" t="n">
        <f aca="false">$Q$4</f>
        <v>64000</v>
      </c>
      <c r="AG298" s="35"/>
      <c r="AH298" s="24" t="n">
        <f aca="false">$N$4</f>
        <v>1</v>
      </c>
      <c r="AI298" s="24" t="n">
        <f aca="false">$O$4</f>
        <v>40</v>
      </c>
      <c r="AJ298" s="24" t="n">
        <f aca="false">$P$4</f>
        <v>1600</v>
      </c>
      <c r="AK298" s="36" t="n">
        <f aca="false">AE298</f>
        <v>0.0599884259259259</v>
      </c>
    </row>
    <row r="299" customFormat="false" ht="14.65" hidden="false" customHeight="false" outlineLevel="0" collapsed="false">
      <c r="A299" s="35"/>
      <c r="B299" s="35"/>
      <c r="C299" s="35"/>
      <c r="D299" s="35"/>
      <c r="E299" s="35"/>
      <c r="F299" s="36"/>
      <c r="G299" s="35"/>
      <c r="H299" s="34"/>
      <c r="I299" s="35" t="str">
        <f aca="false">ADDRESS(I296,4,1)</f>
        <v>$D$51</v>
      </c>
      <c r="J299" s="36" t="n">
        <f aca="true">INDIRECT(I299)</f>
        <v>0.123761574074074</v>
      </c>
      <c r="K299" s="34" t="n">
        <f aca="false">MDETERM(AC297:AF300)</f>
        <v>93632.3447736062</v>
      </c>
      <c r="L299" s="34" t="n">
        <f aca="false">K299/K296</f>
        <v>1.07530455208721E-006</v>
      </c>
      <c r="M299" s="36" t="n">
        <f aca="false">J299</f>
        <v>0.123761574074074</v>
      </c>
      <c r="N299" s="24" t="n">
        <f aca="false">$N$5</f>
        <v>1</v>
      </c>
      <c r="O299" s="24" t="n">
        <f aca="false">$O$5</f>
        <v>80</v>
      </c>
      <c r="P299" s="24" t="n">
        <f aca="false">$P$5</f>
        <v>6400</v>
      </c>
      <c r="Q299" s="24" t="n">
        <f aca="false">$Q$5</f>
        <v>512000</v>
      </c>
      <c r="R299" s="24"/>
      <c r="S299" s="43" t="n">
        <f aca="false">M299</f>
        <v>0.123761574074074</v>
      </c>
      <c r="T299" s="24" t="n">
        <f aca="false">$O$5</f>
        <v>80</v>
      </c>
      <c r="U299" s="24" t="n">
        <f aca="false">$P$5</f>
        <v>6400</v>
      </c>
      <c r="V299" s="24" t="n">
        <f aca="false">$Q$5</f>
        <v>512000</v>
      </c>
      <c r="W299" s="35"/>
      <c r="X299" s="24" t="n">
        <f aca="false">$N$5</f>
        <v>1</v>
      </c>
      <c r="Y299" s="36" t="n">
        <f aca="false">S299</f>
        <v>0.123761574074074</v>
      </c>
      <c r="Z299" s="24" t="n">
        <f aca="false">$P$5</f>
        <v>6400</v>
      </c>
      <c r="AA299" s="24" t="n">
        <f aca="false">$Q$5</f>
        <v>512000</v>
      </c>
      <c r="AB299" s="35"/>
      <c r="AC299" s="24" t="n">
        <f aca="false">$N$5</f>
        <v>1</v>
      </c>
      <c r="AD299" s="24" t="n">
        <f aca="false">$O$5</f>
        <v>80</v>
      </c>
      <c r="AE299" s="36" t="n">
        <f aca="false">Y299</f>
        <v>0.123761574074074</v>
      </c>
      <c r="AF299" s="24" t="n">
        <f aca="false">$Q$5</f>
        <v>512000</v>
      </c>
      <c r="AG299" s="35"/>
      <c r="AH299" s="24" t="n">
        <f aca="false">$N$5</f>
        <v>1</v>
      </c>
      <c r="AI299" s="24" t="n">
        <f aca="false">$O$5</f>
        <v>80</v>
      </c>
      <c r="AJ299" s="24" t="n">
        <f aca="false">$P$5</f>
        <v>6400</v>
      </c>
      <c r="AK299" s="36" t="n">
        <f aca="false">AE299</f>
        <v>0.123761574074074</v>
      </c>
    </row>
    <row r="300" customFormat="false" ht="14.65" hidden="false" customHeight="false" outlineLevel="0" collapsed="false">
      <c r="A300" s="35"/>
      <c r="B300" s="35"/>
      <c r="C300" s="35"/>
      <c r="D300" s="35"/>
      <c r="E300" s="35"/>
      <c r="F300" s="36"/>
      <c r="G300" s="35"/>
      <c r="H300" s="34"/>
      <c r="I300" s="35" t="str">
        <f aca="false">ADDRESS(I296,5,1)</f>
        <v>$E$51</v>
      </c>
      <c r="J300" s="36" t="n">
        <f aca="true">INDIRECT(I300)</f>
        <v>0.265740740740741</v>
      </c>
      <c r="K300" s="34" t="n">
        <f aca="false">MDETERM(AH297:AK300)</f>
        <v>78.6192638889194</v>
      </c>
      <c r="L300" s="34" t="n">
        <f aca="false">K300/K296</f>
        <v>9.02889407991539E-010</v>
      </c>
      <c r="M300" s="36" t="n">
        <f aca="false">J300</f>
        <v>0.265740740740741</v>
      </c>
      <c r="N300" s="24" t="n">
        <f aca="false">$N$6</f>
        <v>1</v>
      </c>
      <c r="O300" s="44" t="n">
        <f aca="false">$O$6</f>
        <v>160.9</v>
      </c>
      <c r="P300" s="24" t="n">
        <f aca="false">$P$6</f>
        <v>25888.81</v>
      </c>
      <c r="Q300" s="24" t="n">
        <f aca="false">$Q$6</f>
        <v>4165509.529</v>
      </c>
      <c r="R300" s="24"/>
      <c r="S300" s="43" t="n">
        <f aca="false">M300</f>
        <v>0.265740740740741</v>
      </c>
      <c r="T300" s="44" t="n">
        <f aca="false">$O$6</f>
        <v>160.9</v>
      </c>
      <c r="U300" s="24" t="n">
        <f aca="false">$P$6</f>
        <v>25888.81</v>
      </c>
      <c r="V300" s="24" t="n">
        <f aca="false">$Q$6</f>
        <v>4165509.529</v>
      </c>
      <c r="W300" s="35"/>
      <c r="X300" s="24" t="n">
        <f aca="false">$N$6</f>
        <v>1</v>
      </c>
      <c r="Y300" s="36" t="n">
        <f aca="false">S300</f>
        <v>0.265740740740741</v>
      </c>
      <c r="Z300" s="24" t="n">
        <f aca="false">$P$6</f>
        <v>25888.81</v>
      </c>
      <c r="AA300" s="24" t="n">
        <f aca="false">$Q$6</f>
        <v>4165509.529</v>
      </c>
      <c r="AB300" s="35"/>
      <c r="AC300" s="24" t="n">
        <f aca="false">$N$6</f>
        <v>1</v>
      </c>
      <c r="AD300" s="44" t="n">
        <f aca="false">$O$6</f>
        <v>160.9</v>
      </c>
      <c r="AE300" s="36" t="n">
        <f aca="false">Y300</f>
        <v>0.265740740740741</v>
      </c>
      <c r="AF300" s="24" t="n">
        <f aca="false">$Q$6</f>
        <v>4165509.529</v>
      </c>
      <c r="AG300" s="35"/>
      <c r="AH300" s="24" t="n">
        <f aca="false">$N$6</f>
        <v>1</v>
      </c>
      <c r="AI300" s="44" t="n">
        <f aca="false">$O$6</f>
        <v>160.9</v>
      </c>
      <c r="AJ300" s="24" t="n">
        <f aca="false">$P$6</f>
        <v>25888.81</v>
      </c>
      <c r="AK300" s="36" t="n">
        <f aca="false">AE300</f>
        <v>0.265740740740741</v>
      </c>
    </row>
    <row r="301" customFormat="false" ht="14.65" hidden="false" customHeight="false" outlineLevel="0" collapsed="false">
      <c r="A301" s="35"/>
      <c r="B301" s="35"/>
      <c r="C301" s="35"/>
      <c r="D301" s="35"/>
      <c r="E301" s="35"/>
      <c r="F301" s="36"/>
      <c r="G301" s="35"/>
      <c r="H301" s="34"/>
      <c r="I301" s="35"/>
      <c r="J301" s="36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</row>
    <row r="302" customFormat="false" ht="14.65" hidden="false" customHeight="false" outlineLevel="0" collapsed="false">
      <c r="A302" s="35"/>
      <c r="B302" s="35"/>
      <c r="C302" s="35"/>
      <c r="D302" s="35"/>
      <c r="E302" s="35"/>
      <c r="F302" s="36"/>
      <c r="G302" s="35"/>
      <c r="H302" s="34"/>
      <c r="I302" s="34" t="n">
        <f aca="false">I296+1</f>
        <v>52</v>
      </c>
      <c r="J302" s="41" t="n">
        <f aca="false">L303+$F$1*L304+L305*$F$1*$F$1+L306*$F$1*$F$1*$F$1</f>
        <v>0.125775473356605</v>
      </c>
      <c r="K302" s="34" t="n">
        <f aca="false">MDETERM(N303:Q306)</f>
        <v>87075186831.3602</v>
      </c>
      <c r="L302" s="35"/>
      <c r="M302" s="35"/>
      <c r="N302" s="24" t="s">
        <v>6</v>
      </c>
      <c r="O302" s="24" t="s">
        <v>7</v>
      </c>
      <c r="P302" s="24" t="s">
        <v>8</v>
      </c>
      <c r="Q302" s="24" t="s">
        <v>9</v>
      </c>
      <c r="R302" s="24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</row>
    <row r="303" customFormat="false" ht="14.65" hidden="false" customHeight="false" outlineLevel="0" collapsed="false">
      <c r="A303" s="35"/>
      <c r="B303" s="35"/>
      <c r="C303" s="35"/>
      <c r="D303" s="35"/>
      <c r="E303" s="35"/>
      <c r="F303" s="36"/>
      <c r="G303" s="35"/>
      <c r="H303" s="34"/>
      <c r="I303" s="35" t="str">
        <f aca="false">ADDRESS(I302,2,1)</f>
        <v>$B$52</v>
      </c>
      <c r="J303" s="36" t="n">
        <f aca="true">INDIRECT(I303)</f>
        <v>0.0237731481481481</v>
      </c>
      <c r="K303" s="34" t="n">
        <f aca="false">MDETERM(S303:V306)</f>
        <v>1249134.62613221</v>
      </c>
      <c r="L303" s="34" t="n">
        <f aca="false">K303/K302</f>
        <v>1.43454716732497E-005</v>
      </c>
      <c r="M303" s="36" t="n">
        <f aca="false">J303</f>
        <v>0.0237731481481481</v>
      </c>
      <c r="N303" s="24" t="n">
        <f aca="false">$N$3</f>
        <v>1</v>
      </c>
      <c r="O303" s="24" t="n">
        <f aca="false">$O$3</f>
        <v>16</v>
      </c>
      <c r="P303" s="24" t="n">
        <f aca="false">$P$3</f>
        <v>256</v>
      </c>
      <c r="Q303" s="24" t="n">
        <f aca="false">$Q$3</f>
        <v>4096</v>
      </c>
      <c r="R303" s="24"/>
      <c r="S303" s="43" t="n">
        <f aca="false">M303</f>
        <v>0.0237731481481481</v>
      </c>
      <c r="T303" s="24" t="n">
        <f aca="false">$O$3</f>
        <v>16</v>
      </c>
      <c r="U303" s="24" t="n">
        <f aca="false">$P$3</f>
        <v>256</v>
      </c>
      <c r="V303" s="24" t="n">
        <f aca="false">$Q$3</f>
        <v>4096</v>
      </c>
      <c r="W303" s="35"/>
      <c r="X303" s="24" t="n">
        <f aca="false">$N$3</f>
        <v>1</v>
      </c>
      <c r="Y303" s="36" t="n">
        <f aca="false">S303</f>
        <v>0.0237731481481481</v>
      </c>
      <c r="Z303" s="24" t="n">
        <f aca="false">$P$3</f>
        <v>256</v>
      </c>
      <c r="AA303" s="24" t="n">
        <f aca="false">$Q$3</f>
        <v>4096</v>
      </c>
      <c r="AB303" s="35"/>
      <c r="AC303" s="24" t="n">
        <f aca="false">$N$3</f>
        <v>1</v>
      </c>
      <c r="AD303" s="24" t="n">
        <f aca="false">$O$3</f>
        <v>16</v>
      </c>
      <c r="AE303" s="36" t="n">
        <f aca="false">Y303</f>
        <v>0.0237731481481481</v>
      </c>
      <c r="AF303" s="24" t="n">
        <f aca="false">$Q$3</f>
        <v>4096</v>
      </c>
      <c r="AG303" s="35"/>
      <c r="AH303" s="24" t="n">
        <f aca="false">$N$3</f>
        <v>1</v>
      </c>
      <c r="AI303" s="24" t="n">
        <f aca="false">$O$3</f>
        <v>16</v>
      </c>
      <c r="AJ303" s="24" t="n">
        <f aca="false">$P$3</f>
        <v>256</v>
      </c>
      <c r="AK303" s="36" t="n">
        <f aca="false">AE303</f>
        <v>0.0237731481481481</v>
      </c>
    </row>
    <row r="304" customFormat="false" ht="14.65" hidden="false" customHeight="false" outlineLevel="0" collapsed="false">
      <c r="A304" s="35"/>
      <c r="B304" s="35"/>
      <c r="C304" s="35"/>
      <c r="D304" s="35"/>
      <c r="E304" s="35"/>
      <c r="F304" s="36"/>
      <c r="G304" s="35"/>
      <c r="H304" s="34"/>
      <c r="I304" s="35" t="str">
        <f aca="false">ADDRESS(I302,3,1)</f>
        <v>$C$52</v>
      </c>
      <c r="J304" s="36" t="n">
        <f aca="true">INDIRECT(I304)</f>
        <v>0.0605324074074074</v>
      </c>
      <c r="K304" s="34" t="n">
        <f aca="false">MDETERM(X303:AA306)</f>
        <v>127724774.918346</v>
      </c>
      <c r="L304" s="34" t="n">
        <f aca="false">K304/K302</f>
        <v>0.00146683319974625</v>
      </c>
      <c r="M304" s="36" t="n">
        <f aca="false">J304</f>
        <v>0.0605324074074074</v>
      </c>
      <c r="N304" s="24" t="n">
        <f aca="false">$N$4</f>
        <v>1</v>
      </c>
      <c r="O304" s="24" t="n">
        <f aca="false">$O$4</f>
        <v>40</v>
      </c>
      <c r="P304" s="24" t="n">
        <f aca="false">$P$4</f>
        <v>1600</v>
      </c>
      <c r="Q304" s="24" t="n">
        <f aca="false">$Q$4</f>
        <v>64000</v>
      </c>
      <c r="R304" s="24"/>
      <c r="S304" s="43" t="n">
        <f aca="false">M304</f>
        <v>0.0605324074074074</v>
      </c>
      <c r="T304" s="24" t="n">
        <f aca="false">$O$4</f>
        <v>40</v>
      </c>
      <c r="U304" s="24" t="n">
        <f aca="false">$P$4</f>
        <v>1600</v>
      </c>
      <c r="V304" s="24" t="n">
        <f aca="false">$Q$4</f>
        <v>64000</v>
      </c>
      <c r="W304" s="35"/>
      <c r="X304" s="24" t="n">
        <f aca="false">$N$4</f>
        <v>1</v>
      </c>
      <c r="Y304" s="36" t="n">
        <f aca="false">S304</f>
        <v>0.0605324074074074</v>
      </c>
      <c r="Z304" s="24" t="n">
        <f aca="false">$P$4</f>
        <v>1600</v>
      </c>
      <c r="AA304" s="24" t="n">
        <f aca="false">$Q$4</f>
        <v>64000</v>
      </c>
      <c r="AB304" s="35"/>
      <c r="AC304" s="24" t="n">
        <f aca="false">$N$4</f>
        <v>1</v>
      </c>
      <c r="AD304" s="24" t="n">
        <f aca="false">$O$4</f>
        <v>40</v>
      </c>
      <c r="AE304" s="36" t="n">
        <f aca="false">Y304</f>
        <v>0.0605324074074074</v>
      </c>
      <c r="AF304" s="24" t="n">
        <f aca="false">$Q$4</f>
        <v>64000</v>
      </c>
      <c r="AG304" s="35"/>
      <c r="AH304" s="24" t="n">
        <f aca="false">$N$4</f>
        <v>1</v>
      </c>
      <c r="AI304" s="24" t="n">
        <f aca="false">$O$4</f>
        <v>40</v>
      </c>
      <c r="AJ304" s="24" t="n">
        <f aca="false">$P$4</f>
        <v>1600</v>
      </c>
      <c r="AK304" s="36" t="n">
        <f aca="false">AE304</f>
        <v>0.0605324074074074</v>
      </c>
    </row>
    <row r="305" customFormat="false" ht="14.65" hidden="false" customHeight="false" outlineLevel="0" collapsed="false">
      <c r="A305" s="35"/>
      <c r="B305" s="35"/>
      <c r="C305" s="35"/>
      <c r="D305" s="35"/>
      <c r="E305" s="35"/>
      <c r="F305" s="36"/>
      <c r="G305" s="35"/>
      <c r="H305" s="34"/>
      <c r="I305" s="35" t="str">
        <f aca="false">ADDRESS(I302,4,1)</f>
        <v>$D$52</v>
      </c>
      <c r="J305" s="36" t="n">
        <f aca="true">INDIRECT(I305)</f>
        <v>0.124976851851852</v>
      </c>
      <c r="K305" s="34" t="n">
        <f aca="false">MDETERM(AC303:AF306)</f>
        <v>97170.7542866788</v>
      </c>
      <c r="L305" s="34" t="n">
        <f aca="false">K305/K302</f>
        <v>1.11594080728039E-006</v>
      </c>
      <c r="M305" s="36" t="n">
        <f aca="false">J305</f>
        <v>0.124976851851852</v>
      </c>
      <c r="N305" s="24" t="n">
        <f aca="false">$N$5</f>
        <v>1</v>
      </c>
      <c r="O305" s="24" t="n">
        <f aca="false">$O$5</f>
        <v>80</v>
      </c>
      <c r="P305" s="24" t="n">
        <f aca="false">$P$5</f>
        <v>6400</v>
      </c>
      <c r="Q305" s="24" t="n">
        <f aca="false">$Q$5</f>
        <v>512000</v>
      </c>
      <c r="R305" s="24"/>
      <c r="S305" s="43" t="n">
        <f aca="false">M305</f>
        <v>0.124976851851852</v>
      </c>
      <c r="T305" s="24" t="n">
        <f aca="false">$O$5</f>
        <v>80</v>
      </c>
      <c r="U305" s="24" t="n">
        <f aca="false">$P$5</f>
        <v>6400</v>
      </c>
      <c r="V305" s="24" t="n">
        <f aca="false">$Q$5</f>
        <v>512000</v>
      </c>
      <c r="W305" s="35"/>
      <c r="X305" s="24" t="n">
        <f aca="false">$N$5</f>
        <v>1</v>
      </c>
      <c r="Y305" s="36" t="n">
        <f aca="false">S305</f>
        <v>0.124976851851852</v>
      </c>
      <c r="Z305" s="24" t="n">
        <f aca="false">$P$5</f>
        <v>6400</v>
      </c>
      <c r="AA305" s="24" t="n">
        <f aca="false">$Q$5</f>
        <v>512000</v>
      </c>
      <c r="AB305" s="35"/>
      <c r="AC305" s="24" t="n">
        <f aca="false">$N$5</f>
        <v>1</v>
      </c>
      <c r="AD305" s="24" t="n">
        <f aca="false">$O$5</f>
        <v>80</v>
      </c>
      <c r="AE305" s="36" t="n">
        <f aca="false">Y305</f>
        <v>0.124976851851852</v>
      </c>
      <c r="AF305" s="24" t="n">
        <f aca="false">$Q$5</f>
        <v>512000</v>
      </c>
      <c r="AG305" s="35"/>
      <c r="AH305" s="24" t="n">
        <f aca="false">$N$5</f>
        <v>1</v>
      </c>
      <c r="AI305" s="24" t="n">
        <f aca="false">$O$5</f>
        <v>80</v>
      </c>
      <c r="AJ305" s="24" t="n">
        <f aca="false">$P$5</f>
        <v>6400</v>
      </c>
      <c r="AK305" s="36" t="n">
        <f aca="false">AE305</f>
        <v>0.124976851851852</v>
      </c>
    </row>
    <row r="306" customFormat="false" ht="14.65" hidden="false" customHeight="false" outlineLevel="0" collapsed="false">
      <c r="A306" s="35"/>
      <c r="B306" s="35"/>
      <c r="C306" s="35"/>
      <c r="D306" s="35"/>
      <c r="E306" s="35"/>
      <c r="F306" s="36"/>
      <c r="G306" s="35"/>
      <c r="H306" s="34"/>
      <c r="I306" s="35" t="str">
        <f aca="false">ADDRESS(I302,5,1)</f>
        <v>$E$52</v>
      </c>
      <c r="J306" s="36" t="n">
        <f aca="true">INDIRECT(I306)</f>
        <v>0.268773148148148</v>
      </c>
      <c r="K306" s="34" t="n">
        <f aca="false">MDETERM(AH303:AK306)</f>
        <v>80.5835333332696</v>
      </c>
      <c r="L306" s="34" t="n">
        <f aca="false">K306/K302</f>
        <v>9.25447722430236E-010</v>
      </c>
      <c r="M306" s="36" t="n">
        <f aca="false">J306</f>
        <v>0.268773148148148</v>
      </c>
      <c r="N306" s="24" t="n">
        <f aca="false">$N$6</f>
        <v>1</v>
      </c>
      <c r="O306" s="44" t="n">
        <f aca="false">$O$6</f>
        <v>160.9</v>
      </c>
      <c r="P306" s="24" t="n">
        <f aca="false">$P$6</f>
        <v>25888.81</v>
      </c>
      <c r="Q306" s="24" t="n">
        <f aca="false">$Q$6</f>
        <v>4165509.529</v>
      </c>
      <c r="R306" s="24"/>
      <c r="S306" s="43" t="n">
        <f aca="false">M306</f>
        <v>0.268773148148148</v>
      </c>
      <c r="T306" s="44" t="n">
        <f aca="false">$O$6</f>
        <v>160.9</v>
      </c>
      <c r="U306" s="24" t="n">
        <f aca="false">$P$6</f>
        <v>25888.81</v>
      </c>
      <c r="V306" s="24" t="n">
        <f aca="false">$Q$6</f>
        <v>4165509.529</v>
      </c>
      <c r="W306" s="35"/>
      <c r="X306" s="24" t="n">
        <f aca="false">$N$6</f>
        <v>1</v>
      </c>
      <c r="Y306" s="36" t="n">
        <f aca="false">S306</f>
        <v>0.268773148148148</v>
      </c>
      <c r="Z306" s="24" t="n">
        <f aca="false">$P$6</f>
        <v>25888.81</v>
      </c>
      <c r="AA306" s="24" t="n">
        <f aca="false">$Q$6</f>
        <v>4165509.529</v>
      </c>
      <c r="AB306" s="35"/>
      <c r="AC306" s="24" t="n">
        <f aca="false">$N$6</f>
        <v>1</v>
      </c>
      <c r="AD306" s="44" t="n">
        <f aca="false">$O$6</f>
        <v>160.9</v>
      </c>
      <c r="AE306" s="36" t="n">
        <f aca="false">Y306</f>
        <v>0.268773148148148</v>
      </c>
      <c r="AF306" s="24" t="n">
        <f aca="false">$Q$6</f>
        <v>4165509.529</v>
      </c>
      <c r="AG306" s="35"/>
      <c r="AH306" s="24" t="n">
        <f aca="false">$N$6</f>
        <v>1</v>
      </c>
      <c r="AI306" s="44" t="n">
        <f aca="false">$O$6</f>
        <v>160.9</v>
      </c>
      <c r="AJ306" s="24" t="n">
        <f aca="false">$P$6</f>
        <v>25888.81</v>
      </c>
      <c r="AK306" s="36" t="n">
        <f aca="false">AE306</f>
        <v>0.268773148148148</v>
      </c>
    </row>
    <row r="307" customFormat="false" ht="14.65" hidden="false" customHeight="false" outlineLevel="0" collapsed="false">
      <c r="A307" s="35"/>
      <c r="B307" s="35"/>
      <c r="C307" s="35"/>
      <c r="D307" s="35"/>
      <c r="E307" s="35"/>
      <c r="F307" s="36"/>
      <c r="G307" s="35"/>
      <c r="H307" s="34"/>
      <c r="I307" s="35"/>
      <c r="J307" s="36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</row>
    <row r="308" customFormat="false" ht="14.65" hidden="false" customHeight="false" outlineLevel="0" collapsed="false">
      <c r="A308" s="35"/>
      <c r="B308" s="35"/>
      <c r="C308" s="35"/>
      <c r="D308" s="35"/>
      <c r="E308" s="35"/>
      <c r="F308" s="36"/>
      <c r="G308" s="35"/>
      <c r="H308" s="34"/>
      <c r="I308" s="34" t="n">
        <f aca="false">I302+1</f>
        <v>53</v>
      </c>
      <c r="J308" s="41" t="n">
        <f aca="false">L309+$F$1*L310+L311*$F$1*$F$1+L312*$F$1*$F$1*$F$1</f>
        <v>0.127057726490614</v>
      </c>
      <c r="K308" s="34" t="n">
        <f aca="false">MDETERM(N309:Q312)</f>
        <v>87075186831.3602</v>
      </c>
      <c r="L308" s="35"/>
      <c r="M308" s="35"/>
      <c r="N308" s="24" t="s">
        <v>6</v>
      </c>
      <c r="O308" s="24" t="s">
        <v>7</v>
      </c>
      <c r="P308" s="24" t="s">
        <v>8</v>
      </c>
      <c r="Q308" s="24" t="s">
        <v>9</v>
      </c>
      <c r="R308" s="24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</row>
    <row r="309" customFormat="false" ht="14.65" hidden="false" customHeight="false" outlineLevel="0" collapsed="false">
      <c r="A309" s="35"/>
      <c r="B309" s="35"/>
      <c r="C309" s="35"/>
      <c r="D309" s="35"/>
      <c r="E309" s="35"/>
      <c r="F309" s="36"/>
      <c r="G309" s="35"/>
      <c r="H309" s="34"/>
      <c r="I309" s="35" t="str">
        <f aca="false">ADDRESS(I308,2,1)</f>
        <v>$B$53</v>
      </c>
      <c r="J309" s="36" t="n">
        <f aca="true">INDIRECT(I309)</f>
        <v>0.0239814814814815</v>
      </c>
      <c r="K309" s="34" t="n">
        <f aca="false">MDETERM(S309:V312)</f>
        <v>-1092438.78897069</v>
      </c>
      <c r="L309" s="34" t="n">
        <f aca="false">K309/K308</f>
        <v>-1.25459252942682E-005</v>
      </c>
      <c r="M309" s="36" t="n">
        <f aca="false">J309</f>
        <v>0.0239814814814815</v>
      </c>
      <c r="N309" s="24" t="n">
        <f aca="false">$N$3</f>
        <v>1</v>
      </c>
      <c r="O309" s="24" t="n">
        <f aca="false">$O$3</f>
        <v>16</v>
      </c>
      <c r="P309" s="24" t="n">
        <f aca="false">$P$3</f>
        <v>256</v>
      </c>
      <c r="Q309" s="24" t="n">
        <f aca="false">$Q$3</f>
        <v>4096</v>
      </c>
      <c r="R309" s="24"/>
      <c r="S309" s="43" t="n">
        <f aca="false">M309</f>
        <v>0.0239814814814815</v>
      </c>
      <c r="T309" s="24" t="n">
        <f aca="false">$O$3</f>
        <v>16</v>
      </c>
      <c r="U309" s="24" t="n">
        <f aca="false">$P$3</f>
        <v>256</v>
      </c>
      <c r="V309" s="24" t="n">
        <f aca="false">$Q$3</f>
        <v>4096</v>
      </c>
      <c r="W309" s="35"/>
      <c r="X309" s="24" t="n">
        <f aca="false">$N$3</f>
        <v>1</v>
      </c>
      <c r="Y309" s="36" t="n">
        <f aca="false">S309</f>
        <v>0.0239814814814815</v>
      </c>
      <c r="Z309" s="24" t="n">
        <f aca="false">$P$3</f>
        <v>256</v>
      </c>
      <c r="AA309" s="24" t="n">
        <f aca="false">$Q$3</f>
        <v>4096</v>
      </c>
      <c r="AB309" s="35"/>
      <c r="AC309" s="24" t="n">
        <f aca="false">$N$3</f>
        <v>1</v>
      </c>
      <c r="AD309" s="24" t="n">
        <f aca="false">$O$3</f>
        <v>16</v>
      </c>
      <c r="AE309" s="36" t="n">
        <f aca="false">Y309</f>
        <v>0.0239814814814815</v>
      </c>
      <c r="AF309" s="24" t="n">
        <f aca="false">$Q$3</f>
        <v>4096</v>
      </c>
      <c r="AG309" s="35"/>
      <c r="AH309" s="24" t="n">
        <f aca="false">$N$3</f>
        <v>1</v>
      </c>
      <c r="AI309" s="24" t="n">
        <f aca="false">$O$3</f>
        <v>16</v>
      </c>
      <c r="AJ309" s="24" t="n">
        <f aca="false">$P$3</f>
        <v>256</v>
      </c>
      <c r="AK309" s="36" t="n">
        <f aca="false">AE309</f>
        <v>0.0239814814814815</v>
      </c>
    </row>
    <row r="310" customFormat="false" ht="14.65" hidden="false" customHeight="false" outlineLevel="0" collapsed="false">
      <c r="A310" s="35"/>
      <c r="B310" s="35"/>
      <c r="C310" s="35"/>
      <c r="D310" s="35"/>
      <c r="E310" s="35"/>
      <c r="F310" s="36"/>
      <c r="G310" s="35"/>
      <c r="H310" s="34"/>
      <c r="I310" s="35" t="str">
        <f aca="false">ADDRESS(I308,3,1)</f>
        <v>$C$53</v>
      </c>
      <c r="J310" s="36" t="n">
        <f aca="true">INDIRECT(I310)</f>
        <v>0.0611111111111111</v>
      </c>
      <c r="K310" s="34" t="n">
        <f aca="false">MDETERM(X309:AA312)</f>
        <v>128987743.061058</v>
      </c>
      <c r="L310" s="34" t="n">
        <f aca="false">K310/K308</f>
        <v>0.00148133754006029</v>
      </c>
      <c r="M310" s="36" t="n">
        <f aca="false">J310</f>
        <v>0.0611111111111111</v>
      </c>
      <c r="N310" s="24" t="n">
        <f aca="false">$N$4</f>
        <v>1</v>
      </c>
      <c r="O310" s="24" t="n">
        <f aca="false">$O$4</f>
        <v>40</v>
      </c>
      <c r="P310" s="24" t="n">
        <f aca="false">$P$4</f>
        <v>1600</v>
      </c>
      <c r="Q310" s="24" t="n">
        <f aca="false">$Q$4</f>
        <v>64000</v>
      </c>
      <c r="R310" s="24"/>
      <c r="S310" s="43" t="n">
        <f aca="false">M310</f>
        <v>0.0611111111111111</v>
      </c>
      <c r="T310" s="24" t="n">
        <f aca="false">$O$4</f>
        <v>40</v>
      </c>
      <c r="U310" s="24" t="n">
        <f aca="false">$P$4</f>
        <v>1600</v>
      </c>
      <c r="V310" s="24" t="n">
        <f aca="false">$Q$4</f>
        <v>64000</v>
      </c>
      <c r="W310" s="35"/>
      <c r="X310" s="24" t="n">
        <f aca="false">$N$4</f>
        <v>1</v>
      </c>
      <c r="Y310" s="36" t="n">
        <f aca="false">S310</f>
        <v>0.0611111111111111</v>
      </c>
      <c r="Z310" s="24" t="n">
        <f aca="false">$P$4</f>
        <v>1600</v>
      </c>
      <c r="AA310" s="24" t="n">
        <f aca="false">$Q$4</f>
        <v>64000</v>
      </c>
      <c r="AB310" s="35"/>
      <c r="AC310" s="24" t="n">
        <f aca="false">$N$4</f>
        <v>1</v>
      </c>
      <c r="AD310" s="24" t="n">
        <f aca="false">$O$4</f>
        <v>40</v>
      </c>
      <c r="AE310" s="36" t="n">
        <f aca="false">Y310</f>
        <v>0.0611111111111111</v>
      </c>
      <c r="AF310" s="24" t="n">
        <f aca="false">$Q$4</f>
        <v>64000</v>
      </c>
      <c r="AG310" s="35"/>
      <c r="AH310" s="24" t="n">
        <f aca="false">$N$4</f>
        <v>1</v>
      </c>
      <c r="AI310" s="24" t="n">
        <f aca="false">$O$4</f>
        <v>40</v>
      </c>
      <c r="AJ310" s="24" t="n">
        <f aca="false">$P$4</f>
        <v>1600</v>
      </c>
      <c r="AK310" s="36" t="n">
        <f aca="false">AE310</f>
        <v>0.0611111111111111</v>
      </c>
    </row>
    <row r="311" customFormat="false" ht="14.65" hidden="false" customHeight="false" outlineLevel="0" collapsed="false">
      <c r="A311" s="35"/>
      <c r="B311" s="35"/>
      <c r="C311" s="35"/>
      <c r="D311" s="35"/>
      <c r="E311" s="35"/>
      <c r="F311" s="36"/>
      <c r="G311" s="35"/>
      <c r="H311" s="34"/>
      <c r="I311" s="35" t="str">
        <f aca="false">ADDRESS(I308,4,1)</f>
        <v>$D$53</v>
      </c>
      <c r="J311" s="36" t="n">
        <f aca="true">INDIRECT(I311)</f>
        <v>0.12625</v>
      </c>
      <c r="K311" s="34" t="n">
        <f aca="false">MDETERM(AC309:AF312)</f>
        <v>98037.1467477854</v>
      </c>
      <c r="L311" s="34" t="n">
        <f aca="false">K311/K308</f>
        <v>1.12589074241845E-006</v>
      </c>
      <c r="M311" s="36" t="n">
        <f aca="false">J311</f>
        <v>0.12625</v>
      </c>
      <c r="N311" s="24" t="n">
        <f aca="false">$N$5</f>
        <v>1</v>
      </c>
      <c r="O311" s="24" t="n">
        <f aca="false">$O$5</f>
        <v>80</v>
      </c>
      <c r="P311" s="24" t="n">
        <f aca="false">$P$5</f>
        <v>6400</v>
      </c>
      <c r="Q311" s="24" t="n">
        <f aca="false">$Q$5</f>
        <v>512000</v>
      </c>
      <c r="R311" s="24"/>
      <c r="S311" s="43" t="n">
        <f aca="false">M311</f>
        <v>0.12625</v>
      </c>
      <c r="T311" s="24" t="n">
        <f aca="false">$O$5</f>
        <v>80</v>
      </c>
      <c r="U311" s="24" t="n">
        <f aca="false">$P$5</f>
        <v>6400</v>
      </c>
      <c r="V311" s="24" t="n">
        <f aca="false">$Q$5</f>
        <v>512000</v>
      </c>
      <c r="W311" s="35"/>
      <c r="X311" s="24" t="n">
        <f aca="false">$N$5</f>
        <v>1</v>
      </c>
      <c r="Y311" s="36" t="n">
        <f aca="false">S311</f>
        <v>0.12625</v>
      </c>
      <c r="Z311" s="24" t="n">
        <f aca="false">$P$5</f>
        <v>6400</v>
      </c>
      <c r="AA311" s="24" t="n">
        <f aca="false">$Q$5</f>
        <v>512000</v>
      </c>
      <c r="AB311" s="35"/>
      <c r="AC311" s="24" t="n">
        <f aca="false">$N$5</f>
        <v>1</v>
      </c>
      <c r="AD311" s="24" t="n">
        <f aca="false">$O$5</f>
        <v>80</v>
      </c>
      <c r="AE311" s="36" t="n">
        <f aca="false">Y311</f>
        <v>0.12625</v>
      </c>
      <c r="AF311" s="24" t="n">
        <f aca="false">$Q$5</f>
        <v>512000</v>
      </c>
      <c r="AG311" s="35"/>
      <c r="AH311" s="24" t="n">
        <f aca="false">$N$5</f>
        <v>1</v>
      </c>
      <c r="AI311" s="24" t="n">
        <f aca="false">$O$5</f>
        <v>80</v>
      </c>
      <c r="AJ311" s="24" t="n">
        <f aca="false">$P$5</f>
        <v>6400</v>
      </c>
      <c r="AK311" s="36" t="n">
        <f aca="false">AE311</f>
        <v>0.12625</v>
      </c>
    </row>
    <row r="312" customFormat="false" ht="14.65" hidden="false" customHeight="false" outlineLevel="0" collapsed="false">
      <c r="A312" s="35"/>
      <c r="B312" s="35"/>
      <c r="C312" s="35"/>
      <c r="D312" s="35"/>
      <c r="E312" s="35"/>
      <c r="F312" s="36"/>
      <c r="G312" s="35"/>
      <c r="H312" s="34"/>
      <c r="I312" s="35" t="str">
        <f aca="false">ADDRESS(I308,5,1)</f>
        <v>$E$53</v>
      </c>
      <c r="J312" s="36" t="n">
        <f aca="true">INDIRECT(I312)</f>
        <v>0.271956018518518</v>
      </c>
      <c r="K312" s="34" t="n">
        <f aca="false">MDETERM(AH309:AK312)</f>
        <v>93.5109222221785</v>
      </c>
      <c r="L312" s="34" t="n">
        <f aca="false">K312/K308</f>
        <v>1.07391009568871E-009</v>
      </c>
      <c r="M312" s="36" t="n">
        <f aca="false">J312</f>
        <v>0.271956018518518</v>
      </c>
      <c r="N312" s="24" t="n">
        <f aca="false">$N$6</f>
        <v>1</v>
      </c>
      <c r="O312" s="44" t="n">
        <f aca="false">$O$6</f>
        <v>160.9</v>
      </c>
      <c r="P312" s="24" t="n">
        <f aca="false">$P$6</f>
        <v>25888.81</v>
      </c>
      <c r="Q312" s="24" t="n">
        <f aca="false">$Q$6</f>
        <v>4165509.529</v>
      </c>
      <c r="R312" s="24"/>
      <c r="S312" s="43" t="n">
        <f aca="false">M312</f>
        <v>0.271956018518518</v>
      </c>
      <c r="T312" s="44" t="n">
        <f aca="false">$O$6</f>
        <v>160.9</v>
      </c>
      <c r="U312" s="24" t="n">
        <f aca="false">$P$6</f>
        <v>25888.81</v>
      </c>
      <c r="V312" s="24" t="n">
        <f aca="false">$Q$6</f>
        <v>4165509.529</v>
      </c>
      <c r="W312" s="35"/>
      <c r="X312" s="24" t="n">
        <f aca="false">$N$6</f>
        <v>1</v>
      </c>
      <c r="Y312" s="36" t="n">
        <f aca="false">S312</f>
        <v>0.271956018518518</v>
      </c>
      <c r="Z312" s="24" t="n">
        <f aca="false">$P$6</f>
        <v>25888.81</v>
      </c>
      <c r="AA312" s="24" t="n">
        <f aca="false">$Q$6</f>
        <v>4165509.529</v>
      </c>
      <c r="AB312" s="35"/>
      <c r="AC312" s="24" t="n">
        <f aca="false">$N$6</f>
        <v>1</v>
      </c>
      <c r="AD312" s="44" t="n">
        <f aca="false">$O$6</f>
        <v>160.9</v>
      </c>
      <c r="AE312" s="36" t="n">
        <f aca="false">Y312</f>
        <v>0.271956018518518</v>
      </c>
      <c r="AF312" s="24" t="n">
        <f aca="false">$Q$6</f>
        <v>4165509.529</v>
      </c>
      <c r="AG312" s="35"/>
      <c r="AH312" s="24" t="n">
        <f aca="false">$N$6</f>
        <v>1</v>
      </c>
      <c r="AI312" s="44" t="n">
        <f aca="false">$O$6</f>
        <v>160.9</v>
      </c>
      <c r="AJ312" s="24" t="n">
        <f aca="false">$P$6</f>
        <v>25888.81</v>
      </c>
      <c r="AK312" s="36" t="n">
        <f aca="false">AE312</f>
        <v>0.271956018518518</v>
      </c>
    </row>
    <row r="313" customFormat="false" ht="14.65" hidden="false" customHeight="false" outlineLevel="0" collapsed="false">
      <c r="A313" s="35"/>
      <c r="B313" s="35"/>
      <c r="C313" s="35"/>
      <c r="D313" s="35"/>
      <c r="E313" s="35"/>
      <c r="F313" s="36"/>
      <c r="G313" s="35"/>
      <c r="H313" s="34"/>
      <c r="I313" s="35"/>
      <c r="J313" s="36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</row>
    <row r="314" customFormat="false" ht="14.65" hidden="false" customHeight="false" outlineLevel="0" collapsed="false">
      <c r="A314" s="35"/>
      <c r="B314" s="35"/>
      <c r="C314" s="35"/>
      <c r="D314" s="35"/>
      <c r="E314" s="35"/>
      <c r="F314" s="36"/>
      <c r="G314" s="35"/>
      <c r="H314" s="34"/>
      <c r="I314" s="34" t="n">
        <f aca="false">I308+1</f>
        <v>54</v>
      </c>
      <c r="J314" s="41" t="n">
        <f aca="false">L315+$F$1*L316+L317*$F$1*$F$1+L318*$F$1*$F$1*$F$1</f>
        <v>0.128398701374418</v>
      </c>
      <c r="K314" s="34" t="n">
        <f aca="false">MDETERM(N315:Q318)</f>
        <v>87075186831.3602</v>
      </c>
      <c r="L314" s="35"/>
      <c r="M314" s="35"/>
      <c r="N314" s="24" t="s">
        <v>6</v>
      </c>
      <c r="O314" s="24" t="s">
        <v>7</v>
      </c>
      <c r="P314" s="24" t="s">
        <v>8</v>
      </c>
      <c r="Q314" s="24" t="s">
        <v>9</v>
      </c>
      <c r="R314" s="24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</row>
    <row r="315" customFormat="false" ht="14.65" hidden="false" customHeight="false" outlineLevel="0" collapsed="false">
      <c r="A315" s="35"/>
      <c r="B315" s="35"/>
      <c r="C315" s="35"/>
      <c r="D315" s="35"/>
      <c r="E315" s="35"/>
      <c r="F315" s="36"/>
      <c r="G315" s="35"/>
      <c r="H315" s="34"/>
      <c r="I315" s="35" t="str">
        <f aca="false">ADDRESS(I314,2,1)</f>
        <v>$B$54</v>
      </c>
      <c r="J315" s="36" t="n">
        <f aca="true">INDIRECT(I315)</f>
        <v>0.024212962962963</v>
      </c>
      <c r="K315" s="34" t="n">
        <f aca="false">MDETERM(S315:V318)</f>
        <v>1399950.85851839</v>
      </c>
      <c r="L315" s="34" t="n">
        <f aca="false">K315/K314</f>
        <v>1.60774947429018E-005</v>
      </c>
      <c r="M315" s="36" t="n">
        <f aca="false">J315</f>
        <v>0.024212962962963</v>
      </c>
      <c r="N315" s="24" t="n">
        <f aca="false">$N$3</f>
        <v>1</v>
      </c>
      <c r="O315" s="24" t="n">
        <f aca="false">$O$3</f>
        <v>16</v>
      </c>
      <c r="P315" s="24" t="n">
        <f aca="false">$P$3</f>
        <v>256</v>
      </c>
      <c r="Q315" s="24" t="n">
        <f aca="false">$Q$3</f>
        <v>4096</v>
      </c>
      <c r="R315" s="24"/>
      <c r="S315" s="43" t="n">
        <f aca="false">M315</f>
        <v>0.024212962962963</v>
      </c>
      <c r="T315" s="24" t="n">
        <f aca="false">$O$3</f>
        <v>16</v>
      </c>
      <c r="U315" s="24" t="n">
        <f aca="false">$P$3</f>
        <v>256</v>
      </c>
      <c r="V315" s="24" t="n">
        <f aca="false">$Q$3</f>
        <v>4096</v>
      </c>
      <c r="W315" s="35"/>
      <c r="X315" s="24" t="n">
        <f aca="false">$N$3</f>
        <v>1</v>
      </c>
      <c r="Y315" s="36" t="n">
        <f aca="false">S315</f>
        <v>0.024212962962963</v>
      </c>
      <c r="Z315" s="24" t="n">
        <f aca="false">$P$3</f>
        <v>256</v>
      </c>
      <c r="AA315" s="24" t="n">
        <f aca="false">$Q$3</f>
        <v>4096</v>
      </c>
      <c r="AB315" s="35"/>
      <c r="AC315" s="24" t="n">
        <f aca="false">$N$3</f>
        <v>1</v>
      </c>
      <c r="AD315" s="24" t="n">
        <f aca="false">$O$3</f>
        <v>16</v>
      </c>
      <c r="AE315" s="36" t="n">
        <f aca="false">Y315</f>
        <v>0.024212962962963</v>
      </c>
      <c r="AF315" s="24" t="n">
        <f aca="false">$Q$3</f>
        <v>4096</v>
      </c>
      <c r="AG315" s="35"/>
      <c r="AH315" s="24" t="n">
        <f aca="false">$N$3</f>
        <v>1</v>
      </c>
      <c r="AI315" s="24" t="n">
        <f aca="false">$O$3</f>
        <v>16</v>
      </c>
      <c r="AJ315" s="24" t="n">
        <f aca="false">$P$3</f>
        <v>256</v>
      </c>
      <c r="AK315" s="36" t="n">
        <f aca="false">AE315</f>
        <v>0.024212962962963</v>
      </c>
    </row>
    <row r="316" customFormat="false" ht="14.65" hidden="false" customHeight="false" outlineLevel="0" collapsed="false">
      <c r="A316" s="35"/>
      <c r="B316" s="35"/>
      <c r="C316" s="35"/>
      <c r="D316" s="35"/>
      <c r="E316" s="35"/>
      <c r="F316" s="36"/>
      <c r="G316" s="35"/>
      <c r="H316" s="34"/>
      <c r="I316" s="35" t="str">
        <f aca="false">ADDRESS(I314,3,1)</f>
        <v>$C$54</v>
      </c>
      <c r="J316" s="36" t="n">
        <f aca="true">INDIRECT(I316)</f>
        <v>0.0617013888888889</v>
      </c>
      <c r="K316" s="34" t="n">
        <f aca="false">MDETERM(X315:AA318)</f>
        <v>130011919.914529</v>
      </c>
      <c r="L316" s="34" t="n">
        <f aca="false">K316/K314</f>
        <v>0.00149309952290226</v>
      </c>
      <c r="M316" s="36" t="n">
        <f aca="false">J316</f>
        <v>0.0617013888888889</v>
      </c>
      <c r="N316" s="24" t="n">
        <f aca="false">$N$4</f>
        <v>1</v>
      </c>
      <c r="O316" s="24" t="n">
        <f aca="false">$O$4</f>
        <v>40</v>
      </c>
      <c r="P316" s="24" t="n">
        <f aca="false">$P$4</f>
        <v>1600</v>
      </c>
      <c r="Q316" s="24" t="n">
        <f aca="false">$Q$4</f>
        <v>64000</v>
      </c>
      <c r="R316" s="24"/>
      <c r="S316" s="43" t="n">
        <f aca="false">M316</f>
        <v>0.0617013888888889</v>
      </c>
      <c r="T316" s="24" t="n">
        <f aca="false">$O$4</f>
        <v>40</v>
      </c>
      <c r="U316" s="24" t="n">
        <f aca="false">$P$4</f>
        <v>1600</v>
      </c>
      <c r="V316" s="24" t="n">
        <f aca="false">$Q$4</f>
        <v>64000</v>
      </c>
      <c r="W316" s="35"/>
      <c r="X316" s="24" t="n">
        <f aca="false">$N$4</f>
        <v>1</v>
      </c>
      <c r="Y316" s="36" t="n">
        <f aca="false">S316</f>
        <v>0.0617013888888889</v>
      </c>
      <c r="Z316" s="24" t="n">
        <f aca="false">$P$4</f>
        <v>1600</v>
      </c>
      <c r="AA316" s="24" t="n">
        <f aca="false">$Q$4</f>
        <v>64000</v>
      </c>
      <c r="AB316" s="35"/>
      <c r="AC316" s="24" t="n">
        <f aca="false">$N$4</f>
        <v>1</v>
      </c>
      <c r="AD316" s="24" t="n">
        <f aca="false">$O$4</f>
        <v>40</v>
      </c>
      <c r="AE316" s="36" t="n">
        <f aca="false">Y316</f>
        <v>0.0617013888888889</v>
      </c>
      <c r="AF316" s="24" t="n">
        <f aca="false">$Q$4</f>
        <v>64000</v>
      </c>
      <c r="AG316" s="35"/>
      <c r="AH316" s="24" t="n">
        <f aca="false">$N$4</f>
        <v>1</v>
      </c>
      <c r="AI316" s="24" t="n">
        <f aca="false">$O$4</f>
        <v>40</v>
      </c>
      <c r="AJ316" s="24" t="n">
        <f aca="false">$P$4</f>
        <v>1600</v>
      </c>
      <c r="AK316" s="36" t="n">
        <f aca="false">AE316</f>
        <v>0.0617013888888889</v>
      </c>
    </row>
    <row r="317" customFormat="false" ht="14.65" hidden="false" customHeight="false" outlineLevel="0" collapsed="false">
      <c r="A317" s="35"/>
      <c r="B317" s="35"/>
      <c r="C317" s="35"/>
      <c r="D317" s="35"/>
      <c r="E317" s="35"/>
      <c r="F317" s="36"/>
      <c r="G317" s="35"/>
      <c r="H317" s="34"/>
      <c r="I317" s="35" t="str">
        <f aca="false">ADDRESS(I314,4,1)</f>
        <v>$D$54</v>
      </c>
      <c r="J317" s="36" t="n">
        <f aca="true">INDIRECT(I317)</f>
        <v>0.127581018518519</v>
      </c>
      <c r="K317" s="34" t="n">
        <f aca="false">MDETERM(AC315:AF318)</f>
        <v>103043.47857866</v>
      </c>
      <c r="L317" s="34" t="n">
        <f aca="false">K317/K314</f>
        <v>1.18338509888271E-006</v>
      </c>
      <c r="M317" s="36" t="n">
        <f aca="false">J317</f>
        <v>0.127581018518519</v>
      </c>
      <c r="N317" s="24" t="n">
        <f aca="false">$N$5</f>
        <v>1</v>
      </c>
      <c r="O317" s="24" t="n">
        <f aca="false">$O$5</f>
        <v>80</v>
      </c>
      <c r="P317" s="24" t="n">
        <f aca="false">$P$5</f>
        <v>6400</v>
      </c>
      <c r="Q317" s="24" t="n">
        <f aca="false">$Q$5</f>
        <v>512000</v>
      </c>
      <c r="R317" s="24"/>
      <c r="S317" s="43" t="n">
        <f aca="false">M317</f>
        <v>0.127581018518519</v>
      </c>
      <c r="T317" s="24" t="n">
        <f aca="false">$O$5</f>
        <v>80</v>
      </c>
      <c r="U317" s="24" t="n">
        <f aca="false">$P$5</f>
        <v>6400</v>
      </c>
      <c r="V317" s="24" t="n">
        <f aca="false">$Q$5</f>
        <v>512000</v>
      </c>
      <c r="W317" s="35"/>
      <c r="X317" s="24" t="n">
        <f aca="false">$N$5</f>
        <v>1</v>
      </c>
      <c r="Y317" s="36" t="n">
        <f aca="false">S317</f>
        <v>0.127581018518519</v>
      </c>
      <c r="Z317" s="24" t="n">
        <f aca="false">$P$5</f>
        <v>6400</v>
      </c>
      <c r="AA317" s="24" t="n">
        <f aca="false">$Q$5</f>
        <v>512000</v>
      </c>
      <c r="AB317" s="35"/>
      <c r="AC317" s="24" t="n">
        <f aca="false">$N$5</f>
        <v>1</v>
      </c>
      <c r="AD317" s="24" t="n">
        <f aca="false">$O$5</f>
        <v>80</v>
      </c>
      <c r="AE317" s="36" t="n">
        <f aca="false">Y317</f>
        <v>0.127581018518519</v>
      </c>
      <c r="AF317" s="24" t="n">
        <f aca="false">$Q$5</f>
        <v>512000</v>
      </c>
      <c r="AG317" s="35"/>
      <c r="AH317" s="24" t="n">
        <f aca="false">$N$5</f>
        <v>1</v>
      </c>
      <c r="AI317" s="24" t="n">
        <f aca="false">$O$5</f>
        <v>80</v>
      </c>
      <c r="AJ317" s="24" t="n">
        <f aca="false">$P$5</f>
        <v>6400</v>
      </c>
      <c r="AK317" s="36" t="n">
        <f aca="false">AE317</f>
        <v>0.127581018518519</v>
      </c>
    </row>
    <row r="318" customFormat="false" ht="14.65" hidden="false" customHeight="false" outlineLevel="0" collapsed="false">
      <c r="A318" s="35"/>
      <c r="B318" s="35"/>
      <c r="C318" s="35"/>
      <c r="D318" s="35"/>
      <c r="E318" s="35"/>
      <c r="F318" s="36"/>
      <c r="G318" s="35"/>
      <c r="H318" s="34"/>
      <c r="I318" s="35" t="str">
        <f aca="false">ADDRESS(I314,5,1)</f>
        <v>$E$54</v>
      </c>
      <c r="J318" s="36" t="n">
        <f aca="true">INDIRECT(I318)</f>
        <v>0.2753125</v>
      </c>
      <c r="K318" s="34" t="n">
        <f aca="false">MDETERM(AH315:AK318)</f>
        <v>92.400813888667</v>
      </c>
      <c r="L318" s="34" t="n">
        <f aca="false">K318/K314</f>
        <v>1.06116124755059E-009</v>
      </c>
      <c r="M318" s="36" t="n">
        <f aca="false">J318</f>
        <v>0.2753125</v>
      </c>
      <c r="N318" s="24" t="n">
        <f aca="false">$N$6</f>
        <v>1</v>
      </c>
      <c r="O318" s="44" t="n">
        <f aca="false">$O$6</f>
        <v>160.9</v>
      </c>
      <c r="P318" s="24" t="n">
        <f aca="false">$P$6</f>
        <v>25888.81</v>
      </c>
      <c r="Q318" s="24" t="n">
        <f aca="false">$Q$6</f>
        <v>4165509.529</v>
      </c>
      <c r="R318" s="24"/>
      <c r="S318" s="43" t="n">
        <f aca="false">M318</f>
        <v>0.2753125</v>
      </c>
      <c r="T318" s="44" t="n">
        <f aca="false">$O$6</f>
        <v>160.9</v>
      </c>
      <c r="U318" s="24" t="n">
        <f aca="false">$P$6</f>
        <v>25888.81</v>
      </c>
      <c r="V318" s="24" t="n">
        <f aca="false">$Q$6</f>
        <v>4165509.529</v>
      </c>
      <c r="W318" s="35"/>
      <c r="X318" s="24" t="n">
        <f aca="false">$N$6</f>
        <v>1</v>
      </c>
      <c r="Y318" s="36" t="n">
        <f aca="false">S318</f>
        <v>0.2753125</v>
      </c>
      <c r="Z318" s="24" t="n">
        <f aca="false">$P$6</f>
        <v>25888.81</v>
      </c>
      <c r="AA318" s="24" t="n">
        <f aca="false">$Q$6</f>
        <v>4165509.529</v>
      </c>
      <c r="AB318" s="35"/>
      <c r="AC318" s="24" t="n">
        <f aca="false">$N$6</f>
        <v>1</v>
      </c>
      <c r="AD318" s="44" t="n">
        <f aca="false">$O$6</f>
        <v>160.9</v>
      </c>
      <c r="AE318" s="36" t="n">
        <f aca="false">Y318</f>
        <v>0.2753125</v>
      </c>
      <c r="AF318" s="24" t="n">
        <f aca="false">$Q$6</f>
        <v>4165509.529</v>
      </c>
      <c r="AG318" s="35"/>
      <c r="AH318" s="24" t="n">
        <f aca="false">$N$6</f>
        <v>1</v>
      </c>
      <c r="AI318" s="44" t="n">
        <f aca="false">$O$6</f>
        <v>160.9</v>
      </c>
      <c r="AJ318" s="24" t="n">
        <f aca="false">$P$6</f>
        <v>25888.81</v>
      </c>
      <c r="AK318" s="36" t="n">
        <f aca="false">AE318</f>
        <v>0.2753125</v>
      </c>
    </row>
    <row r="319" customFormat="false" ht="14.65" hidden="false" customHeight="false" outlineLevel="0" collapsed="false">
      <c r="A319" s="35"/>
      <c r="B319" s="35"/>
      <c r="C319" s="35"/>
      <c r="D319" s="35"/>
      <c r="E319" s="35"/>
      <c r="F319" s="36"/>
      <c r="G319" s="35"/>
      <c r="H319" s="34"/>
      <c r="I319" s="35"/>
      <c r="J319" s="36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</row>
    <row r="320" customFormat="false" ht="14.65" hidden="false" customHeight="false" outlineLevel="0" collapsed="false">
      <c r="A320" s="35"/>
      <c r="B320" s="35"/>
      <c r="C320" s="35"/>
      <c r="D320" s="35"/>
      <c r="E320" s="35"/>
      <c r="F320" s="36"/>
      <c r="G320" s="35"/>
      <c r="H320" s="34"/>
      <c r="I320" s="34" t="n">
        <f aca="false">I314+1</f>
        <v>55</v>
      </c>
      <c r="J320" s="41" t="n">
        <f aca="false">L321+$F$1*L322+L323*$F$1*$F$1+L324*$F$1*$F$1*$F$1</f>
        <v>0.12980946986291</v>
      </c>
      <c r="K320" s="34" t="n">
        <f aca="false">MDETERM(N321:Q324)</f>
        <v>87075186831.3602</v>
      </c>
      <c r="L320" s="35"/>
      <c r="M320" s="35"/>
      <c r="N320" s="24" t="s">
        <v>6</v>
      </c>
      <c r="O320" s="24" t="s">
        <v>7</v>
      </c>
      <c r="P320" s="24" t="s">
        <v>8</v>
      </c>
      <c r="Q320" s="24" t="s">
        <v>9</v>
      </c>
      <c r="R320" s="24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</row>
    <row r="321" customFormat="false" ht="14.65" hidden="false" customHeight="false" outlineLevel="0" collapsed="false">
      <c r="A321" s="35"/>
      <c r="B321" s="35"/>
      <c r="C321" s="35"/>
      <c r="D321" s="35"/>
      <c r="E321" s="35"/>
      <c r="F321" s="36"/>
      <c r="G321" s="35"/>
      <c r="H321" s="34"/>
      <c r="I321" s="35" t="str">
        <f aca="false">ADDRESS(I320,2,1)</f>
        <v>$B$55</v>
      </c>
      <c r="J321" s="36" t="n">
        <f aca="true">INDIRECT(I321)</f>
        <v>0.0244444444444444</v>
      </c>
      <c r="K321" s="34" t="n">
        <f aca="false">MDETERM(S321:V324)</f>
        <v>987825.076589978</v>
      </c>
      <c r="L321" s="34" t="n">
        <f aca="false">K321/K320</f>
        <v>1.13445071154784E-005</v>
      </c>
      <c r="M321" s="36" t="n">
        <f aca="false">J321</f>
        <v>0.0244444444444444</v>
      </c>
      <c r="N321" s="24" t="n">
        <f aca="false">$N$3</f>
        <v>1</v>
      </c>
      <c r="O321" s="24" t="n">
        <f aca="false">$O$3</f>
        <v>16</v>
      </c>
      <c r="P321" s="24" t="n">
        <f aca="false">$P$3</f>
        <v>256</v>
      </c>
      <c r="Q321" s="24" t="n">
        <f aca="false">$Q$3</f>
        <v>4096</v>
      </c>
      <c r="R321" s="24"/>
      <c r="S321" s="43" t="n">
        <f aca="false">M321</f>
        <v>0.0244444444444444</v>
      </c>
      <c r="T321" s="24" t="n">
        <f aca="false">$O$3</f>
        <v>16</v>
      </c>
      <c r="U321" s="24" t="n">
        <f aca="false">$P$3</f>
        <v>256</v>
      </c>
      <c r="V321" s="24" t="n">
        <f aca="false">$Q$3</f>
        <v>4096</v>
      </c>
      <c r="W321" s="35"/>
      <c r="X321" s="24" t="n">
        <f aca="false">$N$3</f>
        <v>1</v>
      </c>
      <c r="Y321" s="36" t="n">
        <f aca="false">S321</f>
        <v>0.0244444444444444</v>
      </c>
      <c r="Z321" s="24" t="n">
        <f aca="false">$P$3</f>
        <v>256</v>
      </c>
      <c r="AA321" s="24" t="n">
        <f aca="false">$Q$3</f>
        <v>4096</v>
      </c>
      <c r="AB321" s="35"/>
      <c r="AC321" s="24" t="n">
        <f aca="false">$N$3</f>
        <v>1</v>
      </c>
      <c r="AD321" s="24" t="n">
        <f aca="false">$O$3</f>
        <v>16</v>
      </c>
      <c r="AE321" s="36" t="n">
        <f aca="false">Y321</f>
        <v>0.0244444444444444</v>
      </c>
      <c r="AF321" s="24" t="n">
        <f aca="false">$Q$3</f>
        <v>4096</v>
      </c>
      <c r="AG321" s="35"/>
      <c r="AH321" s="24" t="n">
        <f aca="false">$N$3</f>
        <v>1</v>
      </c>
      <c r="AI321" s="24" t="n">
        <f aca="false">$O$3</f>
        <v>16</v>
      </c>
      <c r="AJ321" s="24" t="n">
        <f aca="false">$P$3</f>
        <v>256</v>
      </c>
      <c r="AK321" s="36" t="n">
        <f aca="false">AE321</f>
        <v>0.0244444444444444</v>
      </c>
    </row>
    <row r="322" customFormat="false" ht="14.65" hidden="false" customHeight="false" outlineLevel="0" collapsed="false">
      <c r="A322" s="35"/>
      <c r="B322" s="35"/>
      <c r="C322" s="35"/>
      <c r="D322" s="35"/>
      <c r="E322" s="35"/>
      <c r="F322" s="36"/>
      <c r="G322" s="35"/>
      <c r="H322" s="34"/>
      <c r="I322" s="35" t="str">
        <f aca="false">ADDRESS(I320,3,1)</f>
        <v>$C$55</v>
      </c>
      <c r="J322" s="36" t="n">
        <f aca="true">INDIRECT(I322)</f>
        <v>0.0623263888888889</v>
      </c>
      <c r="K322" s="34" t="n">
        <f aca="false">MDETERM(X321:AA324)</f>
        <v>131244663.36962</v>
      </c>
      <c r="L322" s="34" t="n">
        <f aca="false">K322/K320</f>
        <v>0.00150725675299215</v>
      </c>
      <c r="M322" s="36" t="n">
        <f aca="false">J322</f>
        <v>0.0623263888888889</v>
      </c>
      <c r="N322" s="24" t="n">
        <f aca="false">$N$4</f>
        <v>1</v>
      </c>
      <c r="O322" s="24" t="n">
        <f aca="false">$O$4</f>
        <v>40</v>
      </c>
      <c r="P322" s="24" t="n">
        <f aca="false">$P$4</f>
        <v>1600</v>
      </c>
      <c r="Q322" s="24" t="n">
        <f aca="false">$Q$4</f>
        <v>64000</v>
      </c>
      <c r="R322" s="24"/>
      <c r="S322" s="43" t="n">
        <f aca="false">M322</f>
        <v>0.0623263888888889</v>
      </c>
      <c r="T322" s="24" t="n">
        <f aca="false">$O$4</f>
        <v>40</v>
      </c>
      <c r="U322" s="24" t="n">
        <f aca="false">$P$4</f>
        <v>1600</v>
      </c>
      <c r="V322" s="24" t="n">
        <f aca="false">$Q$4</f>
        <v>64000</v>
      </c>
      <c r="W322" s="35"/>
      <c r="X322" s="24" t="n">
        <f aca="false">$N$4</f>
        <v>1</v>
      </c>
      <c r="Y322" s="36" t="n">
        <f aca="false">S322</f>
        <v>0.0623263888888889</v>
      </c>
      <c r="Z322" s="24" t="n">
        <f aca="false">$P$4</f>
        <v>1600</v>
      </c>
      <c r="AA322" s="24" t="n">
        <f aca="false">$Q$4</f>
        <v>64000</v>
      </c>
      <c r="AB322" s="35"/>
      <c r="AC322" s="24" t="n">
        <f aca="false">$N$4</f>
        <v>1</v>
      </c>
      <c r="AD322" s="24" t="n">
        <f aca="false">$O$4</f>
        <v>40</v>
      </c>
      <c r="AE322" s="36" t="n">
        <f aca="false">Y322</f>
        <v>0.0623263888888889</v>
      </c>
      <c r="AF322" s="24" t="n">
        <f aca="false">$Q$4</f>
        <v>64000</v>
      </c>
      <c r="AG322" s="35"/>
      <c r="AH322" s="24" t="n">
        <f aca="false">$N$4</f>
        <v>1</v>
      </c>
      <c r="AI322" s="24" t="n">
        <f aca="false">$O$4</f>
        <v>40</v>
      </c>
      <c r="AJ322" s="24" t="n">
        <f aca="false">$P$4</f>
        <v>1600</v>
      </c>
      <c r="AK322" s="36" t="n">
        <f aca="false">AE322</f>
        <v>0.0623263888888889</v>
      </c>
    </row>
    <row r="323" customFormat="false" ht="14.65" hidden="false" customHeight="false" outlineLevel="0" collapsed="false">
      <c r="A323" s="35"/>
      <c r="B323" s="35"/>
      <c r="C323" s="35"/>
      <c r="D323" s="35"/>
      <c r="E323" s="35"/>
      <c r="F323" s="36"/>
      <c r="G323" s="35"/>
      <c r="H323" s="34"/>
      <c r="I323" s="35" t="str">
        <f aca="false">ADDRESS(I320,4,1)</f>
        <v>$D$55</v>
      </c>
      <c r="J323" s="36" t="n">
        <f aca="true">INDIRECT(I323)</f>
        <v>0.128981481481481</v>
      </c>
      <c r="K323" s="34" t="n">
        <f aca="false">MDETERM(AC321:AF324)</f>
        <v>106239.855337723</v>
      </c>
      <c r="L323" s="34" t="n">
        <f aca="false">K323/K320</f>
        <v>1.22009333776658E-006</v>
      </c>
      <c r="M323" s="36" t="n">
        <f aca="false">J323</f>
        <v>0.128981481481481</v>
      </c>
      <c r="N323" s="24" t="n">
        <f aca="false">$N$5</f>
        <v>1</v>
      </c>
      <c r="O323" s="24" t="n">
        <f aca="false">$O$5</f>
        <v>80</v>
      </c>
      <c r="P323" s="24" t="n">
        <f aca="false">$P$5</f>
        <v>6400</v>
      </c>
      <c r="Q323" s="24" t="n">
        <f aca="false">$Q$5</f>
        <v>512000</v>
      </c>
      <c r="R323" s="24"/>
      <c r="S323" s="43" t="n">
        <f aca="false">M323</f>
        <v>0.128981481481481</v>
      </c>
      <c r="T323" s="24" t="n">
        <f aca="false">$O$5</f>
        <v>80</v>
      </c>
      <c r="U323" s="24" t="n">
        <f aca="false">$P$5</f>
        <v>6400</v>
      </c>
      <c r="V323" s="24" t="n">
        <f aca="false">$Q$5</f>
        <v>512000</v>
      </c>
      <c r="W323" s="35"/>
      <c r="X323" s="24" t="n">
        <f aca="false">$N$5</f>
        <v>1</v>
      </c>
      <c r="Y323" s="36" t="n">
        <f aca="false">S323</f>
        <v>0.128981481481481</v>
      </c>
      <c r="Z323" s="24" t="n">
        <f aca="false">$P$5</f>
        <v>6400</v>
      </c>
      <c r="AA323" s="24" t="n">
        <f aca="false">$Q$5</f>
        <v>512000</v>
      </c>
      <c r="AB323" s="35"/>
      <c r="AC323" s="24" t="n">
        <f aca="false">$N$5</f>
        <v>1</v>
      </c>
      <c r="AD323" s="24" t="n">
        <f aca="false">$O$5</f>
        <v>80</v>
      </c>
      <c r="AE323" s="36" t="n">
        <f aca="false">Y323</f>
        <v>0.128981481481481</v>
      </c>
      <c r="AF323" s="24" t="n">
        <f aca="false">$Q$5</f>
        <v>512000</v>
      </c>
      <c r="AG323" s="35"/>
      <c r="AH323" s="24" t="n">
        <f aca="false">$N$5</f>
        <v>1</v>
      </c>
      <c r="AI323" s="24" t="n">
        <f aca="false">$O$5</f>
        <v>80</v>
      </c>
      <c r="AJ323" s="24" t="n">
        <f aca="false">$P$5</f>
        <v>6400</v>
      </c>
      <c r="AK323" s="36" t="n">
        <f aca="false">AE323</f>
        <v>0.128981481481481</v>
      </c>
    </row>
    <row r="324" customFormat="false" ht="14.65" hidden="false" customHeight="false" outlineLevel="0" collapsed="false">
      <c r="A324" s="35"/>
      <c r="B324" s="35"/>
      <c r="C324" s="35"/>
      <c r="D324" s="35"/>
      <c r="E324" s="35"/>
      <c r="F324" s="36"/>
      <c r="G324" s="35"/>
      <c r="H324" s="34"/>
      <c r="I324" s="35" t="str">
        <f aca="false">ADDRESS(I320,5,1)</f>
        <v>$E$55</v>
      </c>
      <c r="J324" s="36" t="n">
        <f aca="true">INDIRECT(I324)</f>
        <v>0.278842592592593</v>
      </c>
      <c r="K324" s="34" t="n">
        <f aca="false">MDETERM(AH321:AK324)</f>
        <v>98.809822222478</v>
      </c>
      <c r="L324" s="34" t="n">
        <f aca="false">K324/K320</f>
        <v>1.13476440095207E-009</v>
      </c>
      <c r="M324" s="36" t="n">
        <f aca="false">J324</f>
        <v>0.278842592592593</v>
      </c>
      <c r="N324" s="24" t="n">
        <f aca="false">$N$6</f>
        <v>1</v>
      </c>
      <c r="O324" s="44" t="n">
        <f aca="false">$O$6</f>
        <v>160.9</v>
      </c>
      <c r="P324" s="24" t="n">
        <f aca="false">$P$6</f>
        <v>25888.81</v>
      </c>
      <c r="Q324" s="24" t="n">
        <f aca="false">$Q$6</f>
        <v>4165509.529</v>
      </c>
      <c r="R324" s="24"/>
      <c r="S324" s="43" t="n">
        <f aca="false">M324</f>
        <v>0.278842592592593</v>
      </c>
      <c r="T324" s="44" t="n">
        <f aca="false">$O$6</f>
        <v>160.9</v>
      </c>
      <c r="U324" s="24" t="n">
        <f aca="false">$P$6</f>
        <v>25888.81</v>
      </c>
      <c r="V324" s="24" t="n">
        <f aca="false">$Q$6</f>
        <v>4165509.529</v>
      </c>
      <c r="W324" s="35"/>
      <c r="X324" s="24" t="n">
        <f aca="false">$N$6</f>
        <v>1</v>
      </c>
      <c r="Y324" s="36" t="n">
        <f aca="false">S324</f>
        <v>0.278842592592593</v>
      </c>
      <c r="Z324" s="24" t="n">
        <f aca="false">$P$6</f>
        <v>25888.81</v>
      </c>
      <c r="AA324" s="24" t="n">
        <f aca="false">$Q$6</f>
        <v>4165509.529</v>
      </c>
      <c r="AB324" s="35"/>
      <c r="AC324" s="24" t="n">
        <f aca="false">$N$6</f>
        <v>1</v>
      </c>
      <c r="AD324" s="44" t="n">
        <f aca="false">$O$6</f>
        <v>160.9</v>
      </c>
      <c r="AE324" s="36" t="n">
        <f aca="false">Y324</f>
        <v>0.278842592592593</v>
      </c>
      <c r="AF324" s="24" t="n">
        <f aca="false">$Q$6</f>
        <v>4165509.529</v>
      </c>
      <c r="AG324" s="35"/>
      <c r="AH324" s="24" t="n">
        <f aca="false">$N$6</f>
        <v>1</v>
      </c>
      <c r="AI324" s="44" t="n">
        <f aca="false">$O$6</f>
        <v>160.9</v>
      </c>
      <c r="AJ324" s="24" t="n">
        <f aca="false">$P$6</f>
        <v>25888.81</v>
      </c>
      <c r="AK324" s="36" t="n">
        <f aca="false">AE324</f>
        <v>0.278842592592593</v>
      </c>
    </row>
    <row r="325" customFormat="false" ht="14.65" hidden="false" customHeight="false" outlineLevel="0" collapsed="false">
      <c r="A325" s="35"/>
      <c r="B325" s="35"/>
      <c r="C325" s="35"/>
      <c r="D325" s="35"/>
      <c r="E325" s="35"/>
      <c r="F325" s="36"/>
      <c r="G325" s="35"/>
      <c r="H325" s="34"/>
      <c r="I325" s="35"/>
      <c r="J325" s="36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</row>
    <row r="326" customFormat="false" ht="14.65" hidden="false" customHeight="false" outlineLevel="0" collapsed="false">
      <c r="A326" s="35"/>
      <c r="B326" s="35"/>
      <c r="C326" s="35"/>
      <c r="D326" s="35"/>
      <c r="E326" s="35"/>
      <c r="F326" s="36"/>
      <c r="G326" s="35"/>
      <c r="H326" s="34"/>
      <c r="I326" s="34" t="n">
        <f aca="false">I320+1</f>
        <v>56</v>
      </c>
      <c r="J326" s="41" t="n">
        <f aca="false">L327+$F$1*L328+L329*$F$1*$F$1+L330*$F$1*$F$1*$F$1</f>
        <v>0.131278413117502</v>
      </c>
      <c r="K326" s="34" t="n">
        <f aca="false">MDETERM(N327:Q330)</f>
        <v>87075186831.3602</v>
      </c>
      <c r="L326" s="35"/>
      <c r="M326" s="35"/>
      <c r="N326" s="24" t="s">
        <v>6</v>
      </c>
      <c r="O326" s="24" t="s">
        <v>7</v>
      </c>
      <c r="P326" s="24" t="s">
        <v>8</v>
      </c>
      <c r="Q326" s="24" t="s">
        <v>9</v>
      </c>
      <c r="R326" s="24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</row>
    <row r="327" customFormat="false" ht="14.65" hidden="false" customHeight="false" outlineLevel="0" collapsed="false">
      <c r="A327" s="35"/>
      <c r="B327" s="35"/>
      <c r="C327" s="35"/>
      <c r="D327" s="35"/>
      <c r="E327" s="35"/>
      <c r="F327" s="36"/>
      <c r="G327" s="35"/>
      <c r="H327" s="34"/>
      <c r="I327" s="35" t="str">
        <f aca="false">ADDRESS(I326,2,1)</f>
        <v>$B$56</v>
      </c>
      <c r="J327" s="36" t="n">
        <f aca="true">INDIRECT(I327)</f>
        <v>0.0246875</v>
      </c>
      <c r="K327" s="34" t="n">
        <f aca="false">MDETERM(S327:V330)</f>
        <v>-607691.884614052</v>
      </c>
      <c r="L327" s="34" t="n">
        <f aca="false">K327/K326</f>
        <v>-6.97893288234888E-006</v>
      </c>
      <c r="M327" s="36" t="n">
        <f aca="false">J327</f>
        <v>0.0246875</v>
      </c>
      <c r="N327" s="24" t="n">
        <f aca="false">$N$3</f>
        <v>1</v>
      </c>
      <c r="O327" s="24" t="n">
        <f aca="false">$O$3</f>
        <v>16</v>
      </c>
      <c r="P327" s="24" t="n">
        <f aca="false">$P$3</f>
        <v>256</v>
      </c>
      <c r="Q327" s="24" t="n">
        <f aca="false">$Q$3</f>
        <v>4096</v>
      </c>
      <c r="R327" s="24"/>
      <c r="S327" s="43" t="n">
        <f aca="false">M327</f>
        <v>0.0246875</v>
      </c>
      <c r="T327" s="24" t="n">
        <f aca="false">$O$3</f>
        <v>16</v>
      </c>
      <c r="U327" s="24" t="n">
        <f aca="false">$P$3</f>
        <v>256</v>
      </c>
      <c r="V327" s="24" t="n">
        <f aca="false">$Q$3</f>
        <v>4096</v>
      </c>
      <c r="W327" s="35"/>
      <c r="X327" s="24" t="n">
        <f aca="false">$N$3</f>
        <v>1</v>
      </c>
      <c r="Y327" s="36" t="n">
        <f aca="false">S327</f>
        <v>0.0246875</v>
      </c>
      <c r="Z327" s="24" t="n">
        <f aca="false">$P$3</f>
        <v>256</v>
      </c>
      <c r="AA327" s="24" t="n">
        <f aca="false">$Q$3</f>
        <v>4096</v>
      </c>
      <c r="AB327" s="35"/>
      <c r="AC327" s="24" t="n">
        <f aca="false">$N$3</f>
        <v>1</v>
      </c>
      <c r="AD327" s="24" t="n">
        <f aca="false">$O$3</f>
        <v>16</v>
      </c>
      <c r="AE327" s="36" t="n">
        <f aca="false">Y327</f>
        <v>0.0246875</v>
      </c>
      <c r="AF327" s="24" t="n">
        <f aca="false">$Q$3</f>
        <v>4096</v>
      </c>
      <c r="AG327" s="35"/>
      <c r="AH327" s="24" t="n">
        <f aca="false">$N$3</f>
        <v>1</v>
      </c>
      <c r="AI327" s="24" t="n">
        <f aca="false">$O$3</f>
        <v>16</v>
      </c>
      <c r="AJ327" s="24" t="n">
        <f aca="false">$P$3</f>
        <v>256</v>
      </c>
      <c r="AK327" s="36" t="n">
        <f aca="false">AE327</f>
        <v>0.0246875</v>
      </c>
    </row>
    <row r="328" customFormat="false" ht="14.65" hidden="false" customHeight="false" outlineLevel="0" collapsed="false">
      <c r="A328" s="35"/>
      <c r="B328" s="35"/>
      <c r="C328" s="35"/>
      <c r="D328" s="35"/>
      <c r="E328" s="35"/>
      <c r="F328" s="36"/>
      <c r="G328" s="35"/>
      <c r="H328" s="34"/>
      <c r="I328" s="35" t="str">
        <f aca="false">ADDRESS(I326,3,1)</f>
        <v>$C$56</v>
      </c>
      <c r="J328" s="36" t="n">
        <f aca="true">INDIRECT(I328)</f>
        <v>0.0629861111111111</v>
      </c>
      <c r="K328" s="34" t="n">
        <f aca="false">MDETERM(X327:AA330)</f>
        <v>132641937.448001</v>
      </c>
      <c r="L328" s="34" t="n">
        <f aca="false">K328/K326</f>
        <v>0.00152330350671416</v>
      </c>
      <c r="M328" s="36" t="n">
        <f aca="false">J328</f>
        <v>0.0629861111111111</v>
      </c>
      <c r="N328" s="24" t="n">
        <f aca="false">$N$4</f>
        <v>1</v>
      </c>
      <c r="O328" s="24" t="n">
        <f aca="false">$O$4</f>
        <v>40</v>
      </c>
      <c r="P328" s="24" t="n">
        <f aca="false">$P$4</f>
        <v>1600</v>
      </c>
      <c r="Q328" s="24" t="n">
        <f aca="false">$Q$4</f>
        <v>64000</v>
      </c>
      <c r="R328" s="24"/>
      <c r="S328" s="43" t="n">
        <f aca="false">M328</f>
        <v>0.0629861111111111</v>
      </c>
      <c r="T328" s="24" t="n">
        <f aca="false">$O$4</f>
        <v>40</v>
      </c>
      <c r="U328" s="24" t="n">
        <f aca="false">$P$4</f>
        <v>1600</v>
      </c>
      <c r="V328" s="24" t="n">
        <f aca="false">$Q$4</f>
        <v>64000</v>
      </c>
      <c r="W328" s="35"/>
      <c r="X328" s="24" t="n">
        <f aca="false">$N$4</f>
        <v>1</v>
      </c>
      <c r="Y328" s="36" t="n">
        <f aca="false">S328</f>
        <v>0.0629861111111111</v>
      </c>
      <c r="Z328" s="24" t="n">
        <f aca="false">$P$4</f>
        <v>1600</v>
      </c>
      <c r="AA328" s="24" t="n">
        <f aca="false">$Q$4</f>
        <v>64000</v>
      </c>
      <c r="AB328" s="35"/>
      <c r="AC328" s="24" t="n">
        <f aca="false">$N$4</f>
        <v>1</v>
      </c>
      <c r="AD328" s="24" t="n">
        <f aca="false">$O$4</f>
        <v>40</v>
      </c>
      <c r="AE328" s="36" t="n">
        <f aca="false">Y328</f>
        <v>0.0629861111111111</v>
      </c>
      <c r="AF328" s="24" t="n">
        <f aca="false">$Q$4</f>
        <v>64000</v>
      </c>
      <c r="AG328" s="35"/>
      <c r="AH328" s="24" t="n">
        <f aca="false">$N$4</f>
        <v>1</v>
      </c>
      <c r="AI328" s="24" t="n">
        <f aca="false">$O$4</f>
        <v>40</v>
      </c>
      <c r="AJ328" s="24" t="n">
        <f aca="false">$P$4</f>
        <v>1600</v>
      </c>
      <c r="AK328" s="36" t="n">
        <f aca="false">AE328</f>
        <v>0.0629861111111111</v>
      </c>
    </row>
    <row r="329" customFormat="false" ht="14.65" hidden="false" customHeight="false" outlineLevel="0" collapsed="false">
      <c r="A329" s="35"/>
      <c r="B329" s="35"/>
      <c r="C329" s="35"/>
      <c r="D329" s="35"/>
      <c r="E329" s="35"/>
      <c r="F329" s="36"/>
      <c r="G329" s="35"/>
      <c r="H329" s="34"/>
      <c r="I329" s="35" t="str">
        <f aca="false">ADDRESS(I326,4,1)</f>
        <v>$D$56</v>
      </c>
      <c r="J329" s="36" t="n">
        <f aca="true">INDIRECT(I329)</f>
        <v>0.130439814814815</v>
      </c>
      <c r="K329" s="34" t="n">
        <f aca="false">MDETERM(AC327:AF330)</f>
        <v>107552.617604736</v>
      </c>
      <c r="L329" s="34" t="n">
        <f aca="false">K329/K326</f>
        <v>1.23516953013302E-006</v>
      </c>
      <c r="M329" s="36" t="n">
        <f aca="false">J329</f>
        <v>0.130439814814815</v>
      </c>
      <c r="N329" s="24" t="n">
        <f aca="false">$N$5</f>
        <v>1</v>
      </c>
      <c r="O329" s="24" t="n">
        <f aca="false">$O$5</f>
        <v>80</v>
      </c>
      <c r="P329" s="24" t="n">
        <f aca="false">$P$5</f>
        <v>6400</v>
      </c>
      <c r="Q329" s="24" t="n">
        <f aca="false">$Q$5</f>
        <v>512000</v>
      </c>
      <c r="R329" s="24"/>
      <c r="S329" s="43" t="n">
        <f aca="false">M329</f>
        <v>0.130439814814815</v>
      </c>
      <c r="T329" s="24" t="n">
        <f aca="false">$O$5</f>
        <v>80</v>
      </c>
      <c r="U329" s="24" t="n">
        <f aca="false">$P$5</f>
        <v>6400</v>
      </c>
      <c r="V329" s="24" t="n">
        <f aca="false">$Q$5</f>
        <v>512000</v>
      </c>
      <c r="W329" s="35"/>
      <c r="X329" s="24" t="n">
        <f aca="false">$N$5</f>
        <v>1</v>
      </c>
      <c r="Y329" s="36" t="n">
        <f aca="false">S329</f>
        <v>0.130439814814815</v>
      </c>
      <c r="Z329" s="24" t="n">
        <f aca="false">$P$5</f>
        <v>6400</v>
      </c>
      <c r="AA329" s="24" t="n">
        <f aca="false">$Q$5</f>
        <v>512000</v>
      </c>
      <c r="AB329" s="35"/>
      <c r="AC329" s="24" t="n">
        <f aca="false">$N$5</f>
        <v>1</v>
      </c>
      <c r="AD329" s="24" t="n">
        <f aca="false">$O$5</f>
        <v>80</v>
      </c>
      <c r="AE329" s="36" t="n">
        <f aca="false">Y329</f>
        <v>0.130439814814815</v>
      </c>
      <c r="AF329" s="24" t="n">
        <f aca="false">$Q$5</f>
        <v>512000</v>
      </c>
      <c r="AG329" s="35"/>
      <c r="AH329" s="24" t="n">
        <f aca="false">$N$5</f>
        <v>1</v>
      </c>
      <c r="AI329" s="24" t="n">
        <f aca="false">$O$5</f>
        <v>80</v>
      </c>
      <c r="AJ329" s="24" t="n">
        <f aca="false">$P$5</f>
        <v>6400</v>
      </c>
      <c r="AK329" s="36" t="n">
        <f aca="false">AE329</f>
        <v>0.130439814814815</v>
      </c>
    </row>
    <row r="330" customFormat="false" ht="14.65" hidden="false" customHeight="false" outlineLevel="0" collapsed="false">
      <c r="A330" s="35"/>
      <c r="B330" s="35"/>
      <c r="C330" s="35"/>
      <c r="D330" s="35"/>
      <c r="E330" s="35"/>
      <c r="F330" s="36"/>
      <c r="G330" s="35"/>
      <c r="H330" s="34"/>
      <c r="I330" s="35" t="str">
        <f aca="false">ADDRESS(I326,5,1)</f>
        <v>$E$56</v>
      </c>
      <c r="J330" s="36" t="n">
        <f aca="true">INDIRECT(I330)</f>
        <v>0.282581018518519</v>
      </c>
      <c r="K330" s="34" t="n">
        <f aca="false">MDETERM(AH327:AK330)</f>
        <v>115.209352777725</v>
      </c>
      <c r="L330" s="34" t="n">
        <f aca="false">K330/K326</f>
        <v>1.32310198772071E-009</v>
      </c>
      <c r="M330" s="36" t="n">
        <f aca="false">J330</f>
        <v>0.282581018518519</v>
      </c>
      <c r="N330" s="24" t="n">
        <f aca="false">$N$6</f>
        <v>1</v>
      </c>
      <c r="O330" s="44" t="n">
        <f aca="false">$O$6</f>
        <v>160.9</v>
      </c>
      <c r="P330" s="24" t="n">
        <f aca="false">$P$6</f>
        <v>25888.81</v>
      </c>
      <c r="Q330" s="24" t="n">
        <f aca="false">$Q$6</f>
        <v>4165509.529</v>
      </c>
      <c r="R330" s="24"/>
      <c r="S330" s="43" t="n">
        <f aca="false">M330</f>
        <v>0.282581018518519</v>
      </c>
      <c r="T330" s="44" t="n">
        <f aca="false">$O$6</f>
        <v>160.9</v>
      </c>
      <c r="U330" s="24" t="n">
        <f aca="false">$P$6</f>
        <v>25888.81</v>
      </c>
      <c r="V330" s="24" t="n">
        <f aca="false">$Q$6</f>
        <v>4165509.529</v>
      </c>
      <c r="W330" s="35"/>
      <c r="X330" s="24" t="n">
        <f aca="false">$N$6</f>
        <v>1</v>
      </c>
      <c r="Y330" s="36" t="n">
        <f aca="false">S330</f>
        <v>0.282581018518519</v>
      </c>
      <c r="Z330" s="24" t="n">
        <f aca="false">$P$6</f>
        <v>25888.81</v>
      </c>
      <c r="AA330" s="24" t="n">
        <f aca="false">$Q$6</f>
        <v>4165509.529</v>
      </c>
      <c r="AB330" s="35"/>
      <c r="AC330" s="24" t="n">
        <f aca="false">$N$6</f>
        <v>1</v>
      </c>
      <c r="AD330" s="44" t="n">
        <f aca="false">$O$6</f>
        <v>160.9</v>
      </c>
      <c r="AE330" s="36" t="n">
        <f aca="false">Y330</f>
        <v>0.282581018518519</v>
      </c>
      <c r="AF330" s="24" t="n">
        <f aca="false">$Q$6</f>
        <v>4165509.529</v>
      </c>
      <c r="AG330" s="35"/>
      <c r="AH330" s="24" t="n">
        <f aca="false">$N$6</f>
        <v>1</v>
      </c>
      <c r="AI330" s="44" t="n">
        <f aca="false">$O$6</f>
        <v>160.9</v>
      </c>
      <c r="AJ330" s="24" t="n">
        <f aca="false">$P$6</f>
        <v>25888.81</v>
      </c>
      <c r="AK330" s="36" t="n">
        <f aca="false">AE330</f>
        <v>0.282581018518519</v>
      </c>
    </row>
    <row r="331" customFormat="false" ht="14.65" hidden="false" customHeight="false" outlineLevel="0" collapsed="false">
      <c r="A331" s="35"/>
      <c r="B331" s="35"/>
      <c r="C331" s="35"/>
      <c r="D331" s="35"/>
      <c r="E331" s="35"/>
      <c r="F331" s="36"/>
      <c r="G331" s="35"/>
      <c r="H331" s="34"/>
      <c r="I331" s="35"/>
      <c r="J331" s="36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</row>
    <row r="332" customFormat="false" ht="14.65" hidden="false" customHeight="false" outlineLevel="0" collapsed="false">
      <c r="A332" s="35"/>
      <c r="B332" s="35"/>
      <c r="C332" s="35"/>
      <c r="D332" s="35"/>
      <c r="E332" s="35"/>
      <c r="F332" s="36"/>
      <c r="G332" s="35"/>
      <c r="H332" s="34"/>
      <c r="I332" s="34" t="n">
        <f aca="false">I326+1</f>
        <v>57</v>
      </c>
      <c r="J332" s="41" t="n">
        <f aca="false">L333+$F$1*L334+L335*$F$1*$F$1+L336*$F$1*$F$1*$F$1</f>
        <v>0.132817510141088</v>
      </c>
      <c r="K332" s="34" t="n">
        <f aca="false">MDETERM(N333:Q336)</f>
        <v>87075186831.3602</v>
      </c>
      <c r="L332" s="35"/>
      <c r="M332" s="35"/>
      <c r="N332" s="24" t="s">
        <v>6</v>
      </c>
      <c r="O332" s="24" t="s">
        <v>7</v>
      </c>
      <c r="P332" s="24" t="s">
        <v>8</v>
      </c>
      <c r="Q332" s="24" t="s">
        <v>9</v>
      </c>
      <c r="R332" s="24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</row>
    <row r="333" customFormat="false" ht="14.65" hidden="false" customHeight="false" outlineLevel="0" collapsed="false">
      <c r="A333" s="35"/>
      <c r="B333" s="35"/>
      <c r="C333" s="35"/>
      <c r="D333" s="35"/>
      <c r="E333" s="35"/>
      <c r="F333" s="36"/>
      <c r="G333" s="35"/>
      <c r="H333" s="34"/>
      <c r="I333" s="35" t="str">
        <f aca="false">ADDRESS(I332,2,1)</f>
        <v>$B$57</v>
      </c>
      <c r="J333" s="36" t="n">
        <f aca="true">INDIRECT(I333)</f>
        <v>0.0249421296296296</v>
      </c>
      <c r="K333" s="34" t="n">
        <f aca="false">MDETERM(S333:V336)</f>
        <v>-1097159.5031026</v>
      </c>
      <c r="L333" s="34" t="n">
        <f aca="false">K333/K332</f>
        <v>-1.26001395234154E-005</v>
      </c>
      <c r="M333" s="36" t="n">
        <f aca="false">J333</f>
        <v>0.0249421296296296</v>
      </c>
      <c r="N333" s="24" t="n">
        <f aca="false">$N$3</f>
        <v>1</v>
      </c>
      <c r="O333" s="24" t="n">
        <f aca="false">$O$3</f>
        <v>16</v>
      </c>
      <c r="P333" s="24" t="n">
        <f aca="false">$P$3</f>
        <v>256</v>
      </c>
      <c r="Q333" s="24" t="n">
        <f aca="false">$Q$3</f>
        <v>4096</v>
      </c>
      <c r="R333" s="24"/>
      <c r="S333" s="43" t="n">
        <f aca="false">M333</f>
        <v>0.0249421296296296</v>
      </c>
      <c r="T333" s="24" t="n">
        <f aca="false">$O$3</f>
        <v>16</v>
      </c>
      <c r="U333" s="24" t="n">
        <f aca="false">$P$3</f>
        <v>256</v>
      </c>
      <c r="V333" s="24" t="n">
        <f aca="false">$Q$3</f>
        <v>4096</v>
      </c>
      <c r="W333" s="35"/>
      <c r="X333" s="24" t="n">
        <f aca="false">$N$3</f>
        <v>1</v>
      </c>
      <c r="Y333" s="36" t="n">
        <f aca="false">S333</f>
        <v>0.0249421296296296</v>
      </c>
      <c r="Z333" s="24" t="n">
        <f aca="false">$P$3</f>
        <v>256</v>
      </c>
      <c r="AA333" s="24" t="n">
        <f aca="false">$Q$3</f>
        <v>4096</v>
      </c>
      <c r="AB333" s="35"/>
      <c r="AC333" s="24" t="n">
        <f aca="false">$N$3</f>
        <v>1</v>
      </c>
      <c r="AD333" s="24" t="n">
        <f aca="false">$O$3</f>
        <v>16</v>
      </c>
      <c r="AE333" s="36" t="n">
        <f aca="false">Y333</f>
        <v>0.0249421296296296</v>
      </c>
      <c r="AF333" s="24" t="n">
        <f aca="false">$Q$3</f>
        <v>4096</v>
      </c>
      <c r="AG333" s="35"/>
      <c r="AH333" s="24" t="n">
        <f aca="false">$N$3</f>
        <v>1</v>
      </c>
      <c r="AI333" s="24" t="n">
        <f aca="false">$O$3</f>
        <v>16</v>
      </c>
      <c r="AJ333" s="24" t="n">
        <f aca="false">$P$3</f>
        <v>256</v>
      </c>
      <c r="AK333" s="36" t="n">
        <f aca="false">AE333</f>
        <v>0.0249421296296296</v>
      </c>
    </row>
    <row r="334" customFormat="false" ht="14.65" hidden="false" customHeight="false" outlineLevel="0" collapsed="false">
      <c r="A334" s="35"/>
      <c r="B334" s="35"/>
      <c r="C334" s="35"/>
      <c r="D334" s="35"/>
      <c r="E334" s="35"/>
      <c r="F334" s="36"/>
      <c r="G334" s="35"/>
      <c r="H334" s="34"/>
      <c r="I334" s="35" t="str">
        <f aca="false">ADDRESS(I332,3,1)</f>
        <v>$C$57</v>
      </c>
      <c r="J334" s="36" t="n">
        <f aca="true">INDIRECT(I334)</f>
        <v>0.0636689814814815</v>
      </c>
      <c r="K334" s="34" t="n">
        <f aca="false">MDETERM(X333:AA336)</f>
        <v>134011541.34037</v>
      </c>
      <c r="L334" s="34" t="n">
        <f aca="false">K334/K332</f>
        <v>0.00153903248694616</v>
      </c>
      <c r="M334" s="36" t="n">
        <f aca="false">J334</f>
        <v>0.0636689814814815</v>
      </c>
      <c r="N334" s="24" t="n">
        <f aca="false">$N$4</f>
        <v>1</v>
      </c>
      <c r="O334" s="24" t="n">
        <f aca="false">$O$4</f>
        <v>40</v>
      </c>
      <c r="P334" s="24" t="n">
        <f aca="false">$P$4</f>
        <v>1600</v>
      </c>
      <c r="Q334" s="24" t="n">
        <f aca="false">$Q$4</f>
        <v>64000</v>
      </c>
      <c r="R334" s="24"/>
      <c r="S334" s="43" t="n">
        <f aca="false">M334</f>
        <v>0.0636689814814815</v>
      </c>
      <c r="T334" s="24" t="n">
        <f aca="false">$O$4</f>
        <v>40</v>
      </c>
      <c r="U334" s="24" t="n">
        <f aca="false">$P$4</f>
        <v>1600</v>
      </c>
      <c r="V334" s="24" t="n">
        <f aca="false">$Q$4</f>
        <v>64000</v>
      </c>
      <c r="W334" s="35"/>
      <c r="X334" s="24" t="n">
        <f aca="false">$N$4</f>
        <v>1</v>
      </c>
      <c r="Y334" s="36" t="n">
        <f aca="false">S334</f>
        <v>0.0636689814814815</v>
      </c>
      <c r="Z334" s="24" t="n">
        <f aca="false">$P$4</f>
        <v>1600</v>
      </c>
      <c r="AA334" s="24" t="n">
        <f aca="false">$Q$4</f>
        <v>64000</v>
      </c>
      <c r="AB334" s="35"/>
      <c r="AC334" s="24" t="n">
        <f aca="false">$N$4</f>
        <v>1</v>
      </c>
      <c r="AD334" s="24" t="n">
        <f aca="false">$O$4</f>
        <v>40</v>
      </c>
      <c r="AE334" s="36" t="n">
        <f aca="false">Y334</f>
        <v>0.0636689814814815</v>
      </c>
      <c r="AF334" s="24" t="n">
        <f aca="false">$Q$4</f>
        <v>64000</v>
      </c>
      <c r="AG334" s="35"/>
      <c r="AH334" s="24" t="n">
        <f aca="false">$N$4</f>
        <v>1</v>
      </c>
      <c r="AI334" s="24" t="n">
        <f aca="false">$O$4</f>
        <v>40</v>
      </c>
      <c r="AJ334" s="24" t="n">
        <f aca="false">$P$4</f>
        <v>1600</v>
      </c>
      <c r="AK334" s="36" t="n">
        <f aca="false">AE334</f>
        <v>0.0636689814814815</v>
      </c>
    </row>
    <row r="335" customFormat="false" ht="14.65" hidden="false" customHeight="false" outlineLevel="0" collapsed="false">
      <c r="A335" s="35"/>
      <c r="B335" s="35"/>
      <c r="C335" s="35"/>
      <c r="D335" s="35"/>
      <c r="E335" s="35"/>
      <c r="F335" s="36"/>
      <c r="G335" s="35"/>
      <c r="H335" s="34"/>
      <c r="I335" s="35" t="str">
        <f aca="false">ADDRESS(I332,4,1)</f>
        <v>$D$57</v>
      </c>
      <c r="J335" s="36" t="n">
        <f aca="true">INDIRECT(I335)</f>
        <v>0.131967592592593</v>
      </c>
      <c r="K335" s="34" t="n">
        <f aca="false">MDETERM(AC333:AF336)</f>
        <v>110267.980788639</v>
      </c>
      <c r="L335" s="34" t="n">
        <f aca="false">K335/K332</f>
        <v>1.26635365138173E-006</v>
      </c>
      <c r="M335" s="36" t="n">
        <f aca="false">J335</f>
        <v>0.131967592592593</v>
      </c>
      <c r="N335" s="24" t="n">
        <f aca="false">$N$5</f>
        <v>1</v>
      </c>
      <c r="O335" s="24" t="n">
        <f aca="false">$O$5</f>
        <v>80</v>
      </c>
      <c r="P335" s="24" t="n">
        <f aca="false">$P$5</f>
        <v>6400</v>
      </c>
      <c r="Q335" s="24" t="n">
        <f aca="false">$Q$5</f>
        <v>512000</v>
      </c>
      <c r="R335" s="24"/>
      <c r="S335" s="43" t="n">
        <f aca="false">M335</f>
        <v>0.131967592592593</v>
      </c>
      <c r="T335" s="24" t="n">
        <f aca="false">$O$5</f>
        <v>80</v>
      </c>
      <c r="U335" s="24" t="n">
        <f aca="false">$P$5</f>
        <v>6400</v>
      </c>
      <c r="V335" s="24" t="n">
        <f aca="false">$Q$5</f>
        <v>512000</v>
      </c>
      <c r="W335" s="35"/>
      <c r="X335" s="24" t="n">
        <f aca="false">$N$5</f>
        <v>1</v>
      </c>
      <c r="Y335" s="36" t="n">
        <f aca="false">S335</f>
        <v>0.131967592592593</v>
      </c>
      <c r="Z335" s="24" t="n">
        <f aca="false">$P$5</f>
        <v>6400</v>
      </c>
      <c r="AA335" s="24" t="n">
        <f aca="false">$Q$5</f>
        <v>512000</v>
      </c>
      <c r="AB335" s="35"/>
      <c r="AC335" s="24" t="n">
        <f aca="false">$N$5</f>
        <v>1</v>
      </c>
      <c r="AD335" s="24" t="n">
        <f aca="false">$O$5</f>
        <v>80</v>
      </c>
      <c r="AE335" s="36" t="n">
        <f aca="false">Y335</f>
        <v>0.131967592592593</v>
      </c>
      <c r="AF335" s="24" t="n">
        <f aca="false">$Q$5</f>
        <v>512000</v>
      </c>
      <c r="AG335" s="35"/>
      <c r="AH335" s="24" t="n">
        <f aca="false">$N$5</f>
        <v>1</v>
      </c>
      <c r="AI335" s="24" t="n">
        <f aca="false">$O$5</f>
        <v>80</v>
      </c>
      <c r="AJ335" s="24" t="n">
        <f aca="false">$P$5</f>
        <v>6400</v>
      </c>
      <c r="AK335" s="36" t="n">
        <f aca="false">AE335</f>
        <v>0.131967592592593</v>
      </c>
    </row>
    <row r="336" customFormat="false" ht="14.65" hidden="false" customHeight="false" outlineLevel="0" collapsed="false">
      <c r="A336" s="35"/>
      <c r="B336" s="35"/>
      <c r="C336" s="35"/>
      <c r="D336" s="35"/>
      <c r="E336" s="35"/>
      <c r="F336" s="36"/>
      <c r="G336" s="35"/>
      <c r="H336" s="34"/>
      <c r="I336" s="35" t="str">
        <f aca="false">ADDRESS(I332,5,1)</f>
        <v>$E$57</v>
      </c>
      <c r="J336" s="36" t="n">
        <f aca="true">INDIRECT(I336)</f>
        <v>0.286527777777778</v>
      </c>
      <c r="K336" s="34" t="n">
        <f aca="false">MDETERM(AH333:AK336)</f>
        <v>128.049913888759</v>
      </c>
      <c r="L336" s="34" t="n">
        <f aca="false">K336/K332</f>
        <v>1.47056720230478E-009</v>
      </c>
      <c r="M336" s="36" t="n">
        <f aca="false">J336</f>
        <v>0.286527777777778</v>
      </c>
      <c r="N336" s="24" t="n">
        <f aca="false">$N$6</f>
        <v>1</v>
      </c>
      <c r="O336" s="44" t="n">
        <f aca="false">$O$6</f>
        <v>160.9</v>
      </c>
      <c r="P336" s="24" t="n">
        <f aca="false">$P$6</f>
        <v>25888.81</v>
      </c>
      <c r="Q336" s="24" t="n">
        <f aca="false">$Q$6</f>
        <v>4165509.529</v>
      </c>
      <c r="R336" s="24"/>
      <c r="S336" s="43" t="n">
        <f aca="false">M336</f>
        <v>0.286527777777778</v>
      </c>
      <c r="T336" s="44" t="n">
        <f aca="false">$O$6</f>
        <v>160.9</v>
      </c>
      <c r="U336" s="24" t="n">
        <f aca="false">$P$6</f>
        <v>25888.81</v>
      </c>
      <c r="V336" s="24" t="n">
        <f aca="false">$Q$6</f>
        <v>4165509.529</v>
      </c>
      <c r="W336" s="35"/>
      <c r="X336" s="24" t="n">
        <f aca="false">$N$6</f>
        <v>1</v>
      </c>
      <c r="Y336" s="36" t="n">
        <f aca="false">S336</f>
        <v>0.286527777777778</v>
      </c>
      <c r="Z336" s="24" t="n">
        <f aca="false">$P$6</f>
        <v>25888.81</v>
      </c>
      <c r="AA336" s="24" t="n">
        <f aca="false">$Q$6</f>
        <v>4165509.529</v>
      </c>
      <c r="AB336" s="35"/>
      <c r="AC336" s="24" t="n">
        <f aca="false">$N$6</f>
        <v>1</v>
      </c>
      <c r="AD336" s="44" t="n">
        <f aca="false">$O$6</f>
        <v>160.9</v>
      </c>
      <c r="AE336" s="36" t="n">
        <f aca="false">Y336</f>
        <v>0.286527777777778</v>
      </c>
      <c r="AF336" s="24" t="n">
        <f aca="false">$Q$6</f>
        <v>4165509.529</v>
      </c>
      <c r="AG336" s="35"/>
      <c r="AH336" s="24" t="n">
        <f aca="false">$N$6</f>
        <v>1</v>
      </c>
      <c r="AI336" s="44" t="n">
        <f aca="false">$O$6</f>
        <v>160.9</v>
      </c>
      <c r="AJ336" s="24" t="n">
        <f aca="false">$P$6</f>
        <v>25888.81</v>
      </c>
      <c r="AK336" s="36" t="n">
        <f aca="false">AE336</f>
        <v>0.286527777777778</v>
      </c>
    </row>
    <row r="337" customFormat="false" ht="14.65" hidden="false" customHeight="false" outlineLevel="0" collapsed="false">
      <c r="A337" s="35"/>
      <c r="B337" s="35"/>
      <c r="C337" s="35"/>
      <c r="D337" s="35"/>
      <c r="E337" s="35"/>
      <c r="F337" s="36"/>
      <c r="G337" s="35"/>
      <c r="H337" s="34"/>
      <c r="I337" s="35"/>
      <c r="J337" s="36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</row>
    <row r="338" customFormat="false" ht="14.65" hidden="false" customHeight="false" outlineLevel="0" collapsed="false">
      <c r="A338" s="35"/>
      <c r="B338" s="35"/>
      <c r="C338" s="35"/>
      <c r="D338" s="35"/>
      <c r="E338" s="35"/>
      <c r="F338" s="36"/>
      <c r="G338" s="35"/>
      <c r="H338" s="34"/>
      <c r="I338" s="34" t="n">
        <f aca="false">I332+1</f>
        <v>58</v>
      </c>
      <c r="J338" s="41" t="n">
        <f aca="false">L339+$F$1*L340+L341*$F$1*$F$1+L342*$F$1*$F$1*$F$1</f>
        <v>0.134438512190179</v>
      </c>
      <c r="K338" s="34" t="n">
        <f aca="false">MDETERM(N339:Q342)</f>
        <v>87075186831.3602</v>
      </c>
      <c r="L338" s="35"/>
      <c r="M338" s="35"/>
      <c r="N338" s="24" t="s">
        <v>6</v>
      </c>
      <c r="O338" s="24" t="s">
        <v>7</v>
      </c>
      <c r="P338" s="24" t="s">
        <v>8</v>
      </c>
      <c r="Q338" s="24" t="s">
        <v>9</v>
      </c>
      <c r="R338" s="24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</row>
    <row r="339" customFormat="false" ht="14.65" hidden="false" customHeight="false" outlineLevel="0" collapsed="false">
      <c r="A339" s="35"/>
      <c r="B339" s="35"/>
      <c r="C339" s="35"/>
      <c r="D339" s="35"/>
      <c r="E339" s="35"/>
      <c r="F339" s="36"/>
      <c r="G339" s="35"/>
      <c r="H339" s="34"/>
      <c r="I339" s="35" t="str">
        <f aca="false">ADDRESS(I338,2,1)</f>
        <v>$B$58</v>
      </c>
      <c r="J339" s="36" t="n">
        <f aca="true">INDIRECT(I339)</f>
        <v>0.0252083333333333</v>
      </c>
      <c r="K339" s="34" t="n">
        <f aca="false">MDETERM(S339:V342)</f>
        <v>-52291.1710228411</v>
      </c>
      <c r="L339" s="34" t="n">
        <f aca="false">K339/K338</f>
        <v>-6.00528955787534E-007</v>
      </c>
      <c r="M339" s="36" t="n">
        <f aca="false">J339</f>
        <v>0.0252083333333333</v>
      </c>
      <c r="N339" s="24" t="n">
        <f aca="false">$N$3</f>
        <v>1</v>
      </c>
      <c r="O339" s="24" t="n">
        <f aca="false">$O$3</f>
        <v>16</v>
      </c>
      <c r="P339" s="24" t="n">
        <f aca="false">$P$3</f>
        <v>256</v>
      </c>
      <c r="Q339" s="24" t="n">
        <f aca="false">$Q$3</f>
        <v>4096</v>
      </c>
      <c r="R339" s="24"/>
      <c r="S339" s="43" t="n">
        <f aca="false">M339</f>
        <v>0.0252083333333333</v>
      </c>
      <c r="T339" s="24" t="n">
        <f aca="false">$O$3</f>
        <v>16</v>
      </c>
      <c r="U339" s="24" t="n">
        <f aca="false">$P$3</f>
        <v>256</v>
      </c>
      <c r="V339" s="24" t="n">
        <f aca="false">$Q$3</f>
        <v>4096</v>
      </c>
      <c r="W339" s="35"/>
      <c r="X339" s="24" t="n">
        <f aca="false">$N$3</f>
        <v>1</v>
      </c>
      <c r="Y339" s="36" t="n">
        <f aca="false">S339</f>
        <v>0.0252083333333333</v>
      </c>
      <c r="Z339" s="24" t="n">
        <f aca="false">$P$3</f>
        <v>256</v>
      </c>
      <c r="AA339" s="24" t="n">
        <f aca="false">$Q$3</f>
        <v>4096</v>
      </c>
      <c r="AB339" s="35"/>
      <c r="AC339" s="24" t="n">
        <f aca="false">$N$3</f>
        <v>1</v>
      </c>
      <c r="AD339" s="24" t="n">
        <f aca="false">$O$3</f>
        <v>16</v>
      </c>
      <c r="AE339" s="36" t="n">
        <f aca="false">Y339</f>
        <v>0.0252083333333333</v>
      </c>
      <c r="AF339" s="24" t="n">
        <f aca="false">$Q$3</f>
        <v>4096</v>
      </c>
      <c r="AG339" s="35"/>
      <c r="AH339" s="24" t="n">
        <f aca="false">$N$3</f>
        <v>1</v>
      </c>
      <c r="AI339" s="24" t="n">
        <f aca="false">$O$3</f>
        <v>16</v>
      </c>
      <c r="AJ339" s="24" t="n">
        <f aca="false">$P$3</f>
        <v>256</v>
      </c>
      <c r="AK339" s="36" t="n">
        <f aca="false">AE339</f>
        <v>0.0252083333333333</v>
      </c>
    </row>
    <row r="340" customFormat="false" ht="14.65" hidden="false" customHeight="false" outlineLevel="0" collapsed="false">
      <c r="A340" s="35"/>
      <c r="B340" s="35"/>
      <c r="C340" s="35"/>
      <c r="D340" s="35"/>
      <c r="E340" s="35"/>
      <c r="F340" s="36"/>
      <c r="G340" s="35"/>
      <c r="H340" s="34"/>
      <c r="I340" s="35" t="str">
        <f aca="false">ADDRESS(I338,3,1)</f>
        <v>$C$58</v>
      </c>
      <c r="J340" s="36" t="n">
        <f aca="true">INDIRECT(I340)</f>
        <v>0.064375</v>
      </c>
      <c r="K340" s="34" t="n">
        <f aca="false">MDETERM(X339:AA342)</f>
        <v>135313795.806762</v>
      </c>
      <c r="L340" s="34" t="n">
        <f aca="false">K340/K338</f>
        <v>0.00155398800428446</v>
      </c>
      <c r="M340" s="36" t="n">
        <f aca="false">J340</f>
        <v>0.064375</v>
      </c>
      <c r="N340" s="24" t="n">
        <f aca="false">$N$4</f>
        <v>1</v>
      </c>
      <c r="O340" s="24" t="n">
        <f aca="false">$O$4</f>
        <v>40</v>
      </c>
      <c r="P340" s="24" t="n">
        <f aca="false">$P$4</f>
        <v>1600</v>
      </c>
      <c r="Q340" s="24" t="n">
        <f aca="false">$Q$4</f>
        <v>64000</v>
      </c>
      <c r="R340" s="24"/>
      <c r="S340" s="43" t="n">
        <f aca="false">M340</f>
        <v>0.064375</v>
      </c>
      <c r="T340" s="24" t="n">
        <f aca="false">$O$4</f>
        <v>40</v>
      </c>
      <c r="U340" s="24" t="n">
        <f aca="false">$P$4</f>
        <v>1600</v>
      </c>
      <c r="V340" s="24" t="n">
        <f aca="false">$Q$4</f>
        <v>64000</v>
      </c>
      <c r="W340" s="35"/>
      <c r="X340" s="24" t="n">
        <f aca="false">$N$4</f>
        <v>1</v>
      </c>
      <c r="Y340" s="36" t="n">
        <f aca="false">S340</f>
        <v>0.064375</v>
      </c>
      <c r="Z340" s="24" t="n">
        <f aca="false">$P$4</f>
        <v>1600</v>
      </c>
      <c r="AA340" s="24" t="n">
        <f aca="false">$Q$4</f>
        <v>64000</v>
      </c>
      <c r="AB340" s="35"/>
      <c r="AC340" s="24" t="n">
        <f aca="false">$N$4</f>
        <v>1</v>
      </c>
      <c r="AD340" s="24" t="n">
        <f aca="false">$O$4</f>
        <v>40</v>
      </c>
      <c r="AE340" s="36" t="n">
        <f aca="false">Y340</f>
        <v>0.064375</v>
      </c>
      <c r="AF340" s="24" t="n">
        <f aca="false">$Q$4</f>
        <v>64000</v>
      </c>
      <c r="AG340" s="35"/>
      <c r="AH340" s="24" t="n">
        <f aca="false">$N$4</f>
        <v>1</v>
      </c>
      <c r="AI340" s="24" t="n">
        <f aca="false">$O$4</f>
        <v>40</v>
      </c>
      <c r="AJ340" s="24" t="n">
        <f aca="false">$P$4</f>
        <v>1600</v>
      </c>
      <c r="AK340" s="36" t="n">
        <f aca="false">AE340</f>
        <v>0.064375</v>
      </c>
    </row>
    <row r="341" customFormat="false" ht="14.65" hidden="false" customHeight="false" outlineLevel="0" collapsed="false">
      <c r="A341" s="35"/>
      <c r="B341" s="35"/>
      <c r="C341" s="35"/>
      <c r="D341" s="35"/>
      <c r="E341" s="35"/>
      <c r="F341" s="36"/>
      <c r="G341" s="35"/>
      <c r="H341" s="34"/>
      <c r="I341" s="35" t="str">
        <f aca="false">ADDRESS(I338,4,1)</f>
        <v>$D$58</v>
      </c>
      <c r="J341" s="36" t="n">
        <f aca="true">INDIRECT(I341)</f>
        <v>0.133576388888889</v>
      </c>
      <c r="K341" s="34" t="n">
        <f aca="false">MDETERM(AC339:AF342)</f>
        <v>115248.006869734</v>
      </c>
      <c r="L341" s="34" t="n">
        <f aca="false">K341/K338</f>
        <v>1.32354590398911E-006</v>
      </c>
      <c r="M341" s="36" t="n">
        <f aca="false">J341</f>
        <v>0.133576388888889</v>
      </c>
      <c r="N341" s="24" t="n">
        <f aca="false">$N$5</f>
        <v>1</v>
      </c>
      <c r="O341" s="24" t="n">
        <f aca="false">$O$5</f>
        <v>80</v>
      </c>
      <c r="P341" s="24" t="n">
        <f aca="false">$P$5</f>
        <v>6400</v>
      </c>
      <c r="Q341" s="24" t="n">
        <f aca="false">$Q$5</f>
        <v>512000</v>
      </c>
      <c r="R341" s="24"/>
      <c r="S341" s="43" t="n">
        <f aca="false">M341</f>
        <v>0.133576388888889</v>
      </c>
      <c r="T341" s="24" t="n">
        <f aca="false">$O$5</f>
        <v>80</v>
      </c>
      <c r="U341" s="24" t="n">
        <f aca="false">$P$5</f>
        <v>6400</v>
      </c>
      <c r="V341" s="24" t="n">
        <f aca="false">$Q$5</f>
        <v>512000</v>
      </c>
      <c r="W341" s="35"/>
      <c r="X341" s="24" t="n">
        <f aca="false">$N$5</f>
        <v>1</v>
      </c>
      <c r="Y341" s="36" t="n">
        <f aca="false">S341</f>
        <v>0.133576388888889</v>
      </c>
      <c r="Z341" s="24" t="n">
        <f aca="false">$P$5</f>
        <v>6400</v>
      </c>
      <c r="AA341" s="24" t="n">
        <f aca="false">$Q$5</f>
        <v>512000</v>
      </c>
      <c r="AB341" s="35"/>
      <c r="AC341" s="24" t="n">
        <f aca="false">$N$5</f>
        <v>1</v>
      </c>
      <c r="AD341" s="24" t="n">
        <f aca="false">$O$5</f>
        <v>80</v>
      </c>
      <c r="AE341" s="36" t="n">
        <f aca="false">Y341</f>
        <v>0.133576388888889</v>
      </c>
      <c r="AF341" s="24" t="n">
        <f aca="false">$Q$5</f>
        <v>512000</v>
      </c>
      <c r="AG341" s="35"/>
      <c r="AH341" s="24" t="n">
        <f aca="false">$N$5</f>
        <v>1</v>
      </c>
      <c r="AI341" s="24" t="n">
        <f aca="false">$O$5</f>
        <v>80</v>
      </c>
      <c r="AJ341" s="24" t="n">
        <f aca="false">$P$5</f>
        <v>6400</v>
      </c>
      <c r="AK341" s="36" t="n">
        <f aca="false">AE341</f>
        <v>0.133576388888889</v>
      </c>
    </row>
    <row r="342" customFormat="false" ht="14.65" hidden="false" customHeight="false" outlineLevel="0" collapsed="false">
      <c r="A342" s="35"/>
      <c r="B342" s="35"/>
      <c r="C342" s="35"/>
      <c r="D342" s="35"/>
      <c r="E342" s="35"/>
      <c r="F342" s="36"/>
      <c r="G342" s="35"/>
      <c r="H342" s="34"/>
      <c r="I342" s="35" t="str">
        <f aca="false">ADDRESS(I338,5,1)</f>
        <v>$E$58</v>
      </c>
      <c r="J342" s="36" t="n">
        <f aca="true">INDIRECT(I342)</f>
        <v>0.290706018518518</v>
      </c>
      <c r="K342" s="34" t="n">
        <f aca="false">MDETERM(AH339:AK342)</f>
        <v>133.88750277771</v>
      </c>
      <c r="L342" s="34" t="n">
        <f aca="false">K342/K338</f>
        <v>1.53760798741681E-009</v>
      </c>
      <c r="M342" s="36" t="n">
        <f aca="false">J342</f>
        <v>0.290706018518518</v>
      </c>
      <c r="N342" s="24" t="n">
        <f aca="false">$N$6</f>
        <v>1</v>
      </c>
      <c r="O342" s="44" t="n">
        <f aca="false">$O$6</f>
        <v>160.9</v>
      </c>
      <c r="P342" s="24" t="n">
        <f aca="false">$P$6</f>
        <v>25888.81</v>
      </c>
      <c r="Q342" s="24" t="n">
        <f aca="false">$Q$6</f>
        <v>4165509.529</v>
      </c>
      <c r="R342" s="24"/>
      <c r="S342" s="43" t="n">
        <f aca="false">M342</f>
        <v>0.290706018518518</v>
      </c>
      <c r="T342" s="44" t="n">
        <f aca="false">$O$6</f>
        <v>160.9</v>
      </c>
      <c r="U342" s="24" t="n">
        <f aca="false">$P$6</f>
        <v>25888.81</v>
      </c>
      <c r="V342" s="24" t="n">
        <f aca="false">$Q$6</f>
        <v>4165509.529</v>
      </c>
      <c r="W342" s="35"/>
      <c r="X342" s="24" t="n">
        <f aca="false">$N$6</f>
        <v>1</v>
      </c>
      <c r="Y342" s="36" t="n">
        <f aca="false">S342</f>
        <v>0.290706018518518</v>
      </c>
      <c r="Z342" s="24" t="n">
        <f aca="false">$P$6</f>
        <v>25888.81</v>
      </c>
      <c r="AA342" s="24" t="n">
        <f aca="false">$Q$6</f>
        <v>4165509.529</v>
      </c>
      <c r="AB342" s="35"/>
      <c r="AC342" s="24" t="n">
        <f aca="false">$N$6</f>
        <v>1</v>
      </c>
      <c r="AD342" s="44" t="n">
        <f aca="false">$O$6</f>
        <v>160.9</v>
      </c>
      <c r="AE342" s="36" t="n">
        <f aca="false">Y342</f>
        <v>0.290706018518518</v>
      </c>
      <c r="AF342" s="24" t="n">
        <f aca="false">$Q$6</f>
        <v>4165509.529</v>
      </c>
      <c r="AG342" s="35"/>
      <c r="AH342" s="24" t="n">
        <f aca="false">$N$6</f>
        <v>1</v>
      </c>
      <c r="AI342" s="44" t="n">
        <f aca="false">$O$6</f>
        <v>160.9</v>
      </c>
      <c r="AJ342" s="24" t="n">
        <f aca="false">$P$6</f>
        <v>25888.81</v>
      </c>
      <c r="AK342" s="36" t="n">
        <f aca="false">AE342</f>
        <v>0.290706018518518</v>
      </c>
    </row>
    <row r="343" customFormat="false" ht="14.65" hidden="false" customHeight="false" outlineLevel="0" collapsed="false">
      <c r="A343" s="35"/>
      <c r="B343" s="35"/>
      <c r="C343" s="35"/>
      <c r="D343" s="35"/>
      <c r="E343" s="35"/>
      <c r="F343" s="36"/>
      <c r="G343" s="35"/>
      <c r="H343" s="34"/>
      <c r="I343" s="35"/>
      <c r="J343" s="36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</row>
    <row r="344" customFormat="false" ht="14.65" hidden="false" customHeight="false" outlineLevel="0" collapsed="false">
      <c r="A344" s="35"/>
      <c r="B344" s="35"/>
      <c r="C344" s="35"/>
      <c r="D344" s="35"/>
      <c r="E344" s="35"/>
      <c r="F344" s="36"/>
      <c r="G344" s="35"/>
      <c r="H344" s="34"/>
      <c r="I344" s="34" t="n">
        <f aca="false">I338+1</f>
        <v>59</v>
      </c>
      <c r="J344" s="41" t="n">
        <f aca="false">L345+$F$1*L346+L347*$F$1*$F$1+L348*$F$1*$F$1*$F$1</f>
        <v>0.136152674101534</v>
      </c>
      <c r="K344" s="34" t="n">
        <f aca="false">MDETERM(N345:Q348)</f>
        <v>87075186831.3602</v>
      </c>
      <c r="L344" s="35"/>
      <c r="M344" s="35"/>
      <c r="N344" s="24" t="s">
        <v>6</v>
      </c>
      <c r="O344" s="24" t="s">
        <v>7</v>
      </c>
      <c r="P344" s="24" t="s">
        <v>8</v>
      </c>
      <c r="Q344" s="24" t="s">
        <v>9</v>
      </c>
      <c r="R344" s="24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</row>
    <row r="345" customFormat="false" ht="14.65" hidden="false" customHeight="false" outlineLevel="0" collapsed="false">
      <c r="A345" s="35"/>
      <c r="B345" s="35"/>
      <c r="C345" s="35"/>
      <c r="D345" s="35"/>
      <c r="E345" s="35"/>
      <c r="F345" s="36"/>
      <c r="G345" s="35"/>
      <c r="H345" s="34"/>
      <c r="I345" s="35" t="str">
        <f aca="false">ADDRESS(I344,2,1)</f>
        <v>$B$59</v>
      </c>
      <c r="J345" s="36" t="n">
        <f aca="true">INDIRECT(I345)</f>
        <v>0.0254861111111111</v>
      </c>
      <c r="K345" s="34" t="n">
        <f aca="false">MDETERM(S345:V348)</f>
        <v>-621472.553591363</v>
      </c>
      <c r="L345" s="34" t="n">
        <f aca="false">K345/K344</f>
        <v>-7.13719460395736E-006</v>
      </c>
      <c r="M345" s="36" t="n">
        <f aca="false">J345</f>
        <v>0.0254861111111111</v>
      </c>
      <c r="N345" s="24" t="n">
        <f aca="false">$N$3</f>
        <v>1</v>
      </c>
      <c r="O345" s="24" t="n">
        <f aca="false">$O$3</f>
        <v>16</v>
      </c>
      <c r="P345" s="24" t="n">
        <f aca="false">$P$3</f>
        <v>256</v>
      </c>
      <c r="Q345" s="24" t="n">
        <f aca="false">$Q$3</f>
        <v>4096</v>
      </c>
      <c r="R345" s="24"/>
      <c r="S345" s="43" t="n">
        <f aca="false">M345</f>
        <v>0.0254861111111111</v>
      </c>
      <c r="T345" s="24" t="n">
        <f aca="false">$O$3</f>
        <v>16</v>
      </c>
      <c r="U345" s="24" t="n">
        <f aca="false">$P$3</f>
        <v>256</v>
      </c>
      <c r="V345" s="24" t="n">
        <f aca="false">$Q$3</f>
        <v>4096</v>
      </c>
      <c r="W345" s="35"/>
      <c r="X345" s="24" t="n">
        <f aca="false">$N$3</f>
        <v>1</v>
      </c>
      <c r="Y345" s="36" t="n">
        <f aca="false">S345</f>
        <v>0.0254861111111111</v>
      </c>
      <c r="Z345" s="24" t="n">
        <f aca="false">$P$3</f>
        <v>256</v>
      </c>
      <c r="AA345" s="24" t="n">
        <f aca="false">$Q$3</f>
        <v>4096</v>
      </c>
      <c r="AB345" s="35"/>
      <c r="AC345" s="24" t="n">
        <f aca="false">$N$3</f>
        <v>1</v>
      </c>
      <c r="AD345" s="24" t="n">
        <f aca="false">$O$3</f>
        <v>16</v>
      </c>
      <c r="AE345" s="36" t="n">
        <f aca="false">Y345</f>
        <v>0.0254861111111111</v>
      </c>
      <c r="AF345" s="24" t="n">
        <f aca="false">$Q$3</f>
        <v>4096</v>
      </c>
      <c r="AG345" s="35"/>
      <c r="AH345" s="24" t="n">
        <f aca="false">$N$3</f>
        <v>1</v>
      </c>
      <c r="AI345" s="24" t="n">
        <f aca="false">$O$3</f>
        <v>16</v>
      </c>
      <c r="AJ345" s="24" t="n">
        <f aca="false">$P$3</f>
        <v>256</v>
      </c>
      <c r="AK345" s="36" t="n">
        <f aca="false">AE345</f>
        <v>0.0254861111111111</v>
      </c>
    </row>
    <row r="346" customFormat="false" ht="14.65" hidden="false" customHeight="false" outlineLevel="0" collapsed="false">
      <c r="A346" s="35"/>
      <c r="B346" s="35"/>
      <c r="C346" s="35"/>
      <c r="D346" s="35"/>
      <c r="E346" s="35"/>
      <c r="F346" s="36"/>
      <c r="G346" s="35"/>
      <c r="H346" s="34"/>
      <c r="I346" s="35" t="str">
        <f aca="false">ADDRESS(I344,3,1)</f>
        <v>$C$59</v>
      </c>
      <c r="J346" s="36" t="n">
        <f aca="true">INDIRECT(I346)</f>
        <v>0.0651273148148148</v>
      </c>
      <c r="K346" s="34" t="n">
        <f aca="false">MDETERM(X345:AA348)</f>
        <v>136799501.190359</v>
      </c>
      <c r="L346" s="34" t="n">
        <f aca="false">K346/K344</f>
        <v>0.00157105033211471</v>
      </c>
      <c r="M346" s="36" t="n">
        <f aca="false">J346</f>
        <v>0.0651273148148148</v>
      </c>
      <c r="N346" s="24" t="n">
        <f aca="false">$N$4</f>
        <v>1</v>
      </c>
      <c r="O346" s="24" t="n">
        <f aca="false">$O$4</f>
        <v>40</v>
      </c>
      <c r="P346" s="24" t="n">
        <f aca="false">$P$4</f>
        <v>1600</v>
      </c>
      <c r="Q346" s="24" t="n">
        <f aca="false">$Q$4</f>
        <v>64000</v>
      </c>
      <c r="R346" s="24"/>
      <c r="S346" s="43" t="n">
        <f aca="false">M346</f>
        <v>0.0651273148148148</v>
      </c>
      <c r="T346" s="24" t="n">
        <f aca="false">$O$4</f>
        <v>40</v>
      </c>
      <c r="U346" s="24" t="n">
        <f aca="false">$P$4</f>
        <v>1600</v>
      </c>
      <c r="V346" s="24" t="n">
        <f aca="false">$Q$4</f>
        <v>64000</v>
      </c>
      <c r="W346" s="35"/>
      <c r="X346" s="24" t="n">
        <f aca="false">$N$4</f>
        <v>1</v>
      </c>
      <c r="Y346" s="36" t="n">
        <f aca="false">S346</f>
        <v>0.0651273148148148</v>
      </c>
      <c r="Z346" s="24" t="n">
        <f aca="false">$P$4</f>
        <v>1600</v>
      </c>
      <c r="AA346" s="24" t="n">
        <f aca="false">$Q$4</f>
        <v>64000</v>
      </c>
      <c r="AB346" s="35"/>
      <c r="AC346" s="24" t="n">
        <f aca="false">$N$4</f>
        <v>1</v>
      </c>
      <c r="AD346" s="24" t="n">
        <f aca="false">$O$4</f>
        <v>40</v>
      </c>
      <c r="AE346" s="36" t="n">
        <f aca="false">Y346</f>
        <v>0.0651273148148148</v>
      </c>
      <c r="AF346" s="24" t="n">
        <f aca="false">$Q$4</f>
        <v>64000</v>
      </c>
      <c r="AG346" s="35"/>
      <c r="AH346" s="24" t="n">
        <f aca="false">$N$4</f>
        <v>1</v>
      </c>
      <c r="AI346" s="24" t="n">
        <f aca="false">$O$4</f>
        <v>40</v>
      </c>
      <c r="AJ346" s="24" t="n">
        <f aca="false">$P$4</f>
        <v>1600</v>
      </c>
      <c r="AK346" s="36" t="n">
        <f aca="false">AE346</f>
        <v>0.0651273148148148</v>
      </c>
    </row>
    <row r="347" customFormat="false" ht="14.65" hidden="false" customHeight="false" outlineLevel="0" collapsed="false">
      <c r="A347" s="35"/>
      <c r="B347" s="35"/>
      <c r="C347" s="35"/>
      <c r="D347" s="35"/>
      <c r="E347" s="35"/>
      <c r="F347" s="36"/>
      <c r="G347" s="35"/>
      <c r="H347" s="34"/>
      <c r="I347" s="35" t="str">
        <f aca="false">ADDRESS(I344,4,1)</f>
        <v>$D$59</v>
      </c>
      <c r="J347" s="36" t="n">
        <f aca="true">INDIRECT(I347)</f>
        <v>0.135277777777778</v>
      </c>
      <c r="K347" s="34" t="n">
        <f aca="false">MDETERM(AC345:AF348)</f>
        <v>118893.295415021</v>
      </c>
      <c r="L347" s="34" t="n">
        <f aca="false">K347/K344</f>
        <v>1.36540959303692E-006</v>
      </c>
      <c r="M347" s="36" t="n">
        <f aca="false">J347</f>
        <v>0.135277777777778</v>
      </c>
      <c r="N347" s="24" t="n">
        <f aca="false">$N$5</f>
        <v>1</v>
      </c>
      <c r="O347" s="24" t="n">
        <f aca="false">$O$5</f>
        <v>80</v>
      </c>
      <c r="P347" s="24" t="n">
        <f aca="false">$P$5</f>
        <v>6400</v>
      </c>
      <c r="Q347" s="24" t="n">
        <f aca="false">$Q$5</f>
        <v>512000</v>
      </c>
      <c r="R347" s="24"/>
      <c r="S347" s="43" t="n">
        <f aca="false">M347</f>
        <v>0.135277777777778</v>
      </c>
      <c r="T347" s="24" t="n">
        <f aca="false">$O$5</f>
        <v>80</v>
      </c>
      <c r="U347" s="24" t="n">
        <f aca="false">$P$5</f>
        <v>6400</v>
      </c>
      <c r="V347" s="24" t="n">
        <f aca="false">$Q$5</f>
        <v>512000</v>
      </c>
      <c r="W347" s="35"/>
      <c r="X347" s="24" t="n">
        <f aca="false">$N$5</f>
        <v>1</v>
      </c>
      <c r="Y347" s="36" t="n">
        <f aca="false">S347</f>
        <v>0.135277777777778</v>
      </c>
      <c r="Z347" s="24" t="n">
        <f aca="false">$P$5</f>
        <v>6400</v>
      </c>
      <c r="AA347" s="24" t="n">
        <f aca="false">$Q$5</f>
        <v>512000</v>
      </c>
      <c r="AB347" s="35"/>
      <c r="AC347" s="24" t="n">
        <f aca="false">$N$5</f>
        <v>1</v>
      </c>
      <c r="AD347" s="24" t="n">
        <f aca="false">$O$5</f>
        <v>80</v>
      </c>
      <c r="AE347" s="36" t="n">
        <f aca="false">Y347</f>
        <v>0.135277777777778</v>
      </c>
      <c r="AF347" s="24" t="n">
        <f aca="false">$Q$5</f>
        <v>512000</v>
      </c>
      <c r="AG347" s="35"/>
      <c r="AH347" s="24" t="n">
        <f aca="false">$N$5</f>
        <v>1</v>
      </c>
      <c r="AI347" s="24" t="n">
        <f aca="false">$O$5</f>
        <v>80</v>
      </c>
      <c r="AJ347" s="24" t="n">
        <f aca="false">$P$5</f>
        <v>6400</v>
      </c>
      <c r="AK347" s="36" t="n">
        <f aca="false">AE347</f>
        <v>0.135277777777778</v>
      </c>
    </row>
    <row r="348" customFormat="false" ht="14.65" hidden="false" customHeight="false" outlineLevel="0" collapsed="false">
      <c r="A348" s="35"/>
      <c r="B348" s="35"/>
      <c r="C348" s="35"/>
      <c r="D348" s="35"/>
      <c r="E348" s="35"/>
      <c r="F348" s="36"/>
      <c r="G348" s="35"/>
      <c r="H348" s="34"/>
      <c r="I348" s="35" t="str">
        <f aca="false">ADDRESS(I344,5,1)</f>
        <v>$E$59</v>
      </c>
      <c r="J348" s="36" t="n">
        <f aca="true">INDIRECT(I348)</f>
        <v>0.295138888888889</v>
      </c>
      <c r="K348" s="34" t="n">
        <f aca="false">MDETERM(AH345:AK348)</f>
        <v>146.644649999904</v>
      </c>
      <c r="L348" s="34" t="n">
        <f aca="false">K348/K344</f>
        <v>1.68411524954764E-009</v>
      </c>
      <c r="M348" s="36" t="n">
        <f aca="false">J348</f>
        <v>0.295138888888889</v>
      </c>
      <c r="N348" s="24" t="n">
        <f aca="false">$N$6</f>
        <v>1</v>
      </c>
      <c r="O348" s="44" t="n">
        <f aca="false">$O$6</f>
        <v>160.9</v>
      </c>
      <c r="P348" s="24" t="n">
        <f aca="false">$P$6</f>
        <v>25888.81</v>
      </c>
      <c r="Q348" s="24" t="n">
        <f aca="false">$Q$6</f>
        <v>4165509.529</v>
      </c>
      <c r="R348" s="24"/>
      <c r="S348" s="43" t="n">
        <f aca="false">M348</f>
        <v>0.295138888888889</v>
      </c>
      <c r="T348" s="44" t="n">
        <f aca="false">$O$6</f>
        <v>160.9</v>
      </c>
      <c r="U348" s="24" t="n">
        <f aca="false">$P$6</f>
        <v>25888.81</v>
      </c>
      <c r="V348" s="24" t="n">
        <f aca="false">$Q$6</f>
        <v>4165509.529</v>
      </c>
      <c r="W348" s="35"/>
      <c r="X348" s="24" t="n">
        <f aca="false">$N$6</f>
        <v>1</v>
      </c>
      <c r="Y348" s="36" t="n">
        <f aca="false">S348</f>
        <v>0.295138888888889</v>
      </c>
      <c r="Z348" s="24" t="n">
        <f aca="false">$P$6</f>
        <v>25888.81</v>
      </c>
      <c r="AA348" s="24" t="n">
        <f aca="false">$Q$6</f>
        <v>4165509.529</v>
      </c>
      <c r="AB348" s="35"/>
      <c r="AC348" s="24" t="n">
        <f aca="false">$N$6</f>
        <v>1</v>
      </c>
      <c r="AD348" s="44" t="n">
        <f aca="false">$O$6</f>
        <v>160.9</v>
      </c>
      <c r="AE348" s="36" t="n">
        <f aca="false">Y348</f>
        <v>0.295138888888889</v>
      </c>
      <c r="AF348" s="24" t="n">
        <f aca="false">$Q$6</f>
        <v>4165509.529</v>
      </c>
      <c r="AG348" s="35"/>
      <c r="AH348" s="24" t="n">
        <f aca="false">$N$6</f>
        <v>1</v>
      </c>
      <c r="AI348" s="44" t="n">
        <f aca="false">$O$6</f>
        <v>160.9</v>
      </c>
      <c r="AJ348" s="24" t="n">
        <f aca="false">$P$6</f>
        <v>25888.81</v>
      </c>
      <c r="AK348" s="36" t="n">
        <f aca="false">AE348</f>
        <v>0.295138888888889</v>
      </c>
    </row>
    <row r="349" customFormat="false" ht="14.65" hidden="false" customHeight="false" outlineLevel="0" collapsed="false">
      <c r="A349" s="35"/>
      <c r="B349" s="35"/>
      <c r="C349" s="35"/>
      <c r="D349" s="35"/>
      <c r="E349" s="35"/>
      <c r="F349" s="36"/>
      <c r="G349" s="35"/>
      <c r="H349" s="34"/>
      <c r="I349" s="35"/>
      <c r="J349" s="36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</row>
    <row r="350" customFormat="false" ht="14.65" hidden="false" customHeight="false" outlineLevel="0" collapsed="false">
      <c r="A350" s="35"/>
      <c r="B350" s="35"/>
      <c r="C350" s="35"/>
      <c r="D350" s="35"/>
      <c r="E350" s="35"/>
      <c r="F350" s="36"/>
      <c r="G350" s="35"/>
      <c r="H350" s="34"/>
      <c r="I350" s="34" t="n">
        <f aca="false">I344+1</f>
        <v>60</v>
      </c>
      <c r="J350" s="41" t="n">
        <f aca="false">L351+$F$1*L352+L353*$F$1*$F$1+L354*$F$1*$F$1*$F$1</f>
        <v>0.137948625246444</v>
      </c>
      <c r="K350" s="34" t="n">
        <f aca="false">MDETERM(N351:Q354)</f>
        <v>87075186831.3602</v>
      </c>
      <c r="L350" s="35"/>
      <c r="M350" s="35"/>
      <c r="N350" s="24" t="s">
        <v>6</v>
      </c>
      <c r="O350" s="24" t="s">
        <v>7</v>
      </c>
      <c r="P350" s="24" t="s">
        <v>8</v>
      </c>
      <c r="Q350" s="24" t="s">
        <v>9</v>
      </c>
      <c r="R350" s="24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</row>
    <row r="351" customFormat="false" ht="14.65" hidden="false" customHeight="false" outlineLevel="0" collapsed="false">
      <c r="A351" s="35"/>
      <c r="B351" s="35"/>
      <c r="C351" s="35"/>
      <c r="D351" s="35"/>
      <c r="E351" s="35"/>
      <c r="F351" s="36"/>
      <c r="G351" s="35"/>
      <c r="H351" s="34"/>
      <c r="I351" s="35" t="str">
        <f aca="false">ADDRESS(I350,2,1)</f>
        <v>$B$60</v>
      </c>
      <c r="J351" s="36" t="n">
        <f aca="true">INDIRECT(I351)</f>
        <v>0.025787037037037</v>
      </c>
      <c r="K351" s="34" t="n">
        <f aca="false">MDETERM(S351:V354)</f>
        <v>704756.735620191</v>
      </c>
      <c r="L351" s="34" t="n">
        <f aca="false">K351/K350</f>
        <v>8.09365746162685E-006</v>
      </c>
      <c r="M351" s="36" t="n">
        <f aca="false">J351</f>
        <v>0.025787037037037</v>
      </c>
      <c r="N351" s="24" t="n">
        <f aca="false">$N$3</f>
        <v>1</v>
      </c>
      <c r="O351" s="24" t="n">
        <f aca="false">$O$3</f>
        <v>16</v>
      </c>
      <c r="P351" s="24" t="n">
        <f aca="false">$P$3</f>
        <v>256</v>
      </c>
      <c r="Q351" s="24" t="n">
        <f aca="false">$Q$3</f>
        <v>4096</v>
      </c>
      <c r="R351" s="24"/>
      <c r="S351" s="43" t="n">
        <f aca="false">M351</f>
        <v>0.025787037037037</v>
      </c>
      <c r="T351" s="24" t="n">
        <f aca="false">$O$3</f>
        <v>16</v>
      </c>
      <c r="U351" s="24" t="n">
        <f aca="false">$P$3</f>
        <v>256</v>
      </c>
      <c r="V351" s="24" t="n">
        <f aca="false">$Q$3</f>
        <v>4096</v>
      </c>
      <c r="W351" s="35"/>
      <c r="X351" s="24" t="n">
        <f aca="false">$N$3</f>
        <v>1</v>
      </c>
      <c r="Y351" s="36" t="n">
        <f aca="false">S351</f>
        <v>0.025787037037037</v>
      </c>
      <c r="Z351" s="24" t="n">
        <f aca="false">$P$3</f>
        <v>256</v>
      </c>
      <c r="AA351" s="24" t="n">
        <f aca="false">$Q$3</f>
        <v>4096</v>
      </c>
      <c r="AB351" s="35"/>
      <c r="AC351" s="24" t="n">
        <f aca="false">$N$3</f>
        <v>1</v>
      </c>
      <c r="AD351" s="24" t="n">
        <f aca="false">$O$3</f>
        <v>16</v>
      </c>
      <c r="AE351" s="36" t="n">
        <f aca="false">Y351</f>
        <v>0.025787037037037</v>
      </c>
      <c r="AF351" s="24" t="n">
        <f aca="false">$Q$3</f>
        <v>4096</v>
      </c>
      <c r="AG351" s="35"/>
      <c r="AH351" s="24" t="n">
        <f aca="false">$N$3</f>
        <v>1</v>
      </c>
      <c r="AI351" s="24" t="n">
        <f aca="false">$O$3</f>
        <v>16</v>
      </c>
      <c r="AJ351" s="24" t="n">
        <f aca="false">$P$3</f>
        <v>256</v>
      </c>
      <c r="AK351" s="36" t="n">
        <f aca="false">AE351</f>
        <v>0.025787037037037</v>
      </c>
    </row>
    <row r="352" customFormat="false" ht="14.65" hidden="false" customHeight="false" outlineLevel="0" collapsed="false">
      <c r="A352" s="35"/>
      <c r="B352" s="35"/>
      <c r="C352" s="35"/>
      <c r="D352" s="35"/>
      <c r="E352" s="35"/>
      <c r="F352" s="36"/>
      <c r="G352" s="35"/>
      <c r="H352" s="34"/>
      <c r="I352" s="35" t="str">
        <f aca="false">ADDRESS(I350,3,1)</f>
        <v>$C$60</v>
      </c>
      <c r="J352" s="36" t="n">
        <f aca="true">INDIRECT(I352)</f>
        <v>0.0659143518518519</v>
      </c>
      <c r="K352" s="34" t="n">
        <f aca="false">MDETERM(X351:AA354)</f>
        <v>138279381.721277</v>
      </c>
      <c r="L352" s="34" t="n">
        <f aca="false">K352/K350</f>
        <v>0.00158804576542667</v>
      </c>
      <c r="M352" s="36" t="n">
        <f aca="false">J352</f>
        <v>0.0659143518518519</v>
      </c>
      <c r="N352" s="24" t="n">
        <f aca="false">$N$4</f>
        <v>1</v>
      </c>
      <c r="O352" s="24" t="n">
        <f aca="false">$O$4</f>
        <v>40</v>
      </c>
      <c r="P352" s="24" t="n">
        <f aca="false">$P$4</f>
        <v>1600</v>
      </c>
      <c r="Q352" s="24" t="n">
        <f aca="false">$Q$4</f>
        <v>64000</v>
      </c>
      <c r="R352" s="24"/>
      <c r="S352" s="43" t="n">
        <f aca="false">M352</f>
        <v>0.0659143518518519</v>
      </c>
      <c r="T352" s="24" t="n">
        <f aca="false">$O$4</f>
        <v>40</v>
      </c>
      <c r="U352" s="24" t="n">
        <f aca="false">$P$4</f>
        <v>1600</v>
      </c>
      <c r="V352" s="24" t="n">
        <f aca="false">$Q$4</f>
        <v>64000</v>
      </c>
      <c r="W352" s="35"/>
      <c r="X352" s="24" t="n">
        <f aca="false">$N$4</f>
        <v>1</v>
      </c>
      <c r="Y352" s="36" t="n">
        <f aca="false">S352</f>
        <v>0.0659143518518519</v>
      </c>
      <c r="Z352" s="24" t="n">
        <f aca="false">$P$4</f>
        <v>1600</v>
      </c>
      <c r="AA352" s="24" t="n">
        <f aca="false">$Q$4</f>
        <v>64000</v>
      </c>
      <c r="AB352" s="35"/>
      <c r="AC352" s="24" t="n">
        <f aca="false">$N$4</f>
        <v>1</v>
      </c>
      <c r="AD352" s="24" t="n">
        <f aca="false">$O$4</f>
        <v>40</v>
      </c>
      <c r="AE352" s="36" t="n">
        <f aca="false">Y352</f>
        <v>0.0659143518518519</v>
      </c>
      <c r="AF352" s="24" t="n">
        <f aca="false">$Q$4</f>
        <v>64000</v>
      </c>
      <c r="AG352" s="35"/>
      <c r="AH352" s="24" t="n">
        <f aca="false">$N$4</f>
        <v>1</v>
      </c>
      <c r="AI352" s="24" t="n">
        <f aca="false">$O$4</f>
        <v>40</v>
      </c>
      <c r="AJ352" s="24" t="n">
        <f aca="false">$P$4</f>
        <v>1600</v>
      </c>
      <c r="AK352" s="36" t="n">
        <f aca="false">AE352</f>
        <v>0.0659143518518519</v>
      </c>
    </row>
    <row r="353" customFormat="false" ht="14.65" hidden="false" customHeight="false" outlineLevel="0" collapsed="false">
      <c r="A353" s="35"/>
      <c r="B353" s="35"/>
      <c r="C353" s="35"/>
      <c r="D353" s="35"/>
      <c r="E353" s="35"/>
      <c r="F353" s="36"/>
      <c r="G353" s="35"/>
      <c r="H353" s="34"/>
      <c r="I353" s="35" t="str">
        <f aca="false">ADDRESS(I350,4,1)</f>
        <v>$D$60</v>
      </c>
      <c r="J353" s="36" t="n">
        <f aca="true">INDIRECT(I353)</f>
        <v>0.137060185185185</v>
      </c>
      <c r="K353" s="34" t="n">
        <f aca="false">MDETERM(AC351:AF354)</f>
        <v>123360.918210525</v>
      </c>
      <c r="L353" s="34" t="n">
        <f aca="false">K353/K350</f>
        <v>1.41671723828098E-006</v>
      </c>
      <c r="M353" s="36" t="n">
        <f aca="false">J353</f>
        <v>0.137060185185185</v>
      </c>
      <c r="N353" s="24" t="n">
        <f aca="false">$N$5</f>
        <v>1</v>
      </c>
      <c r="O353" s="24" t="n">
        <f aca="false">$O$5</f>
        <v>80</v>
      </c>
      <c r="P353" s="24" t="n">
        <f aca="false">$P$5</f>
        <v>6400</v>
      </c>
      <c r="Q353" s="24" t="n">
        <f aca="false">$Q$5</f>
        <v>512000</v>
      </c>
      <c r="R353" s="24"/>
      <c r="S353" s="43" t="n">
        <f aca="false">M353</f>
        <v>0.137060185185185</v>
      </c>
      <c r="T353" s="24" t="n">
        <f aca="false">$O$5</f>
        <v>80</v>
      </c>
      <c r="U353" s="24" t="n">
        <f aca="false">$P$5</f>
        <v>6400</v>
      </c>
      <c r="V353" s="24" t="n">
        <f aca="false">$Q$5</f>
        <v>512000</v>
      </c>
      <c r="W353" s="35"/>
      <c r="X353" s="24" t="n">
        <f aca="false">$N$5</f>
        <v>1</v>
      </c>
      <c r="Y353" s="36" t="n">
        <f aca="false">S353</f>
        <v>0.137060185185185</v>
      </c>
      <c r="Z353" s="24" t="n">
        <f aca="false">$P$5</f>
        <v>6400</v>
      </c>
      <c r="AA353" s="24" t="n">
        <f aca="false">$Q$5</f>
        <v>512000</v>
      </c>
      <c r="AB353" s="35"/>
      <c r="AC353" s="24" t="n">
        <f aca="false">$N$5</f>
        <v>1</v>
      </c>
      <c r="AD353" s="24" t="n">
        <f aca="false">$O$5</f>
        <v>80</v>
      </c>
      <c r="AE353" s="36" t="n">
        <f aca="false">Y353</f>
        <v>0.137060185185185</v>
      </c>
      <c r="AF353" s="24" t="n">
        <f aca="false">$Q$5</f>
        <v>512000</v>
      </c>
      <c r="AG353" s="35"/>
      <c r="AH353" s="24" t="n">
        <f aca="false">$N$5</f>
        <v>1</v>
      </c>
      <c r="AI353" s="24" t="n">
        <f aca="false">$O$5</f>
        <v>80</v>
      </c>
      <c r="AJ353" s="24" t="n">
        <f aca="false">$P$5</f>
        <v>6400</v>
      </c>
      <c r="AK353" s="36" t="n">
        <f aca="false">AE353</f>
        <v>0.137060185185185</v>
      </c>
    </row>
    <row r="354" customFormat="false" ht="14.65" hidden="false" customHeight="false" outlineLevel="0" collapsed="false">
      <c r="A354" s="35"/>
      <c r="B354" s="35"/>
      <c r="C354" s="35"/>
      <c r="D354" s="35"/>
      <c r="E354" s="35"/>
      <c r="F354" s="36"/>
      <c r="G354" s="35"/>
      <c r="H354" s="34"/>
      <c r="I354" s="35" t="str">
        <f aca="false">ADDRESS(I350,5,1)</f>
        <v>$E$60</v>
      </c>
      <c r="J354" s="36" t="n">
        <f aca="true">INDIRECT(I354)</f>
        <v>0.299861111111111</v>
      </c>
      <c r="K354" s="34" t="n">
        <f aca="false">MDETERM(AH351:AK354)</f>
        <v>160.109494444569</v>
      </c>
      <c r="L354" s="34" t="n">
        <f aca="false">K354/K350</f>
        <v>1.83874993865538E-009</v>
      </c>
      <c r="M354" s="36" t="n">
        <f aca="false">J354</f>
        <v>0.299861111111111</v>
      </c>
      <c r="N354" s="24" t="n">
        <f aca="false">$N$6</f>
        <v>1</v>
      </c>
      <c r="O354" s="44" t="n">
        <f aca="false">$O$6</f>
        <v>160.9</v>
      </c>
      <c r="P354" s="24" t="n">
        <f aca="false">$P$6</f>
        <v>25888.81</v>
      </c>
      <c r="Q354" s="24" t="n">
        <f aca="false">$Q$6</f>
        <v>4165509.529</v>
      </c>
      <c r="R354" s="24"/>
      <c r="S354" s="43" t="n">
        <f aca="false">M354</f>
        <v>0.299861111111111</v>
      </c>
      <c r="T354" s="44" t="n">
        <f aca="false">$O$6</f>
        <v>160.9</v>
      </c>
      <c r="U354" s="24" t="n">
        <f aca="false">$P$6</f>
        <v>25888.81</v>
      </c>
      <c r="V354" s="24" t="n">
        <f aca="false">$Q$6</f>
        <v>4165509.529</v>
      </c>
      <c r="W354" s="35"/>
      <c r="X354" s="24" t="n">
        <f aca="false">$N$6</f>
        <v>1</v>
      </c>
      <c r="Y354" s="36" t="n">
        <f aca="false">S354</f>
        <v>0.299861111111111</v>
      </c>
      <c r="Z354" s="24" t="n">
        <f aca="false">$P$6</f>
        <v>25888.81</v>
      </c>
      <c r="AA354" s="24" t="n">
        <f aca="false">$Q$6</f>
        <v>4165509.529</v>
      </c>
      <c r="AB354" s="35"/>
      <c r="AC354" s="24" t="n">
        <f aca="false">$N$6</f>
        <v>1</v>
      </c>
      <c r="AD354" s="44" t="n">
        <f aca="false">$O$6</f>
        <v>160.9</v>
      </c>
      <c r="AE354" s="36" t="n">
        <f aca="false">Y354</f>
        <v>0.299861111111111</v>
      </c>
      <c r="AF354" s="24" t="n">
        <f aca="false">$Q$6</f>
        <v>4165509.529</v>
      </c>
      <c r="AG354" s="35"/>
      <c r="AH354" s="24" t="n">
        <f aca="false">$N$6</f>
        <v>1</v>
      </c>
      <c r="AI354" s="44" t="n">
        <f aca="false">$O$6</f>
        <v>160.9</v>
      </c>
      <c r="AJ354" s="24" t="n">
        <f aca="false">$P$6</f>
        <v>25888.81</v>
      </c>
      <c r="AK354" s="36" t="n">
        <f aca="false">AE354</f>
        <v>0.299861111111111</v>
      </c>
    </row>
    <row r="355" customFormat="false" ht="14.65" hidden="false" customHeight="false" outlineLevel="0" collapsed="false">
      <c r="I355" s="35"/>
      <c r="J355" s="36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</row>
    <row r="356" customFormat="false" ht="14.65" hidden="false" customHeight="false" outlineLevel="0" collapsed="false">
      <c r="I356" s="34" t="n">
        <f aca="false">I350+1</f>
        <v>61</v>
      </c>
      <c r="J356" s="41" t="n">
        <f aca="false">L357+$F$1*L358+L359*$F$1*$F$1+L360*$F$1*$F$1*$F$1</f>
        <v>0.139837695921423</v>
      </c>
      <c r="K356" s="34" t="n">
        <f aca="false">MDETERM(N357:Q360)</f>
        <v>87075186831.3602</v>
      </c>
      <c r="L356" s="35"/>
      <c r="M356" s="35"/>
      <c r="N356" s="24" t="s">
        <v>6</v>
      </c>
      <c r="O356" s="24" t="s">
        <v>7</v>
      </c>
      <c r="P356" s="24" t="s">
        <v>8</v>
      </c>
      <c r="Q356" s="24" t="s">
        <v>9</v>
      </c>
      <c r="R356" s="24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</row>
    <row r="357" customFormat="false" ht="14.65" hidden="false" customHeight="false" outlineLevel="0" collapsed="false">
      <c r="I357" s="35" t="str">
        <f aca="false">ADDRESS(I356,2,1)</f>
        <v>$B$61</v>
      </c>
      <c r="J357" s="36" t="n">
        <f aca="true">INDIRECT(I357)</f>
        <v>0.026087962962963</v>
      </c>
      <c r="K357" s="34" t="n">
        <f aca="false">MDETERM(S357:V360)</f>
        <v>-2060154.5475566</v>
      </c>
      <c r="L357" s="34" t="n">
        <f aca="false">K357/K356</f>
        <v>-2.3659490407371E-005</v>
      </c>
      <c r="M357" s="36" t="n">
        <f aca="false">J357</f>
        <v>0.026087962962963</v>
      </c>
      <c r="N357" s="24" t="n">
        <f aca="false">$N$3</f>
        <v>1</v>
      </c>
      <c r="O357" s="24" t="n">
        <f aca="false">$O$3</f>
        <v>16</v>
      </c>
      <c r="P357" s="24" t="n">
        <f aca="false">$P$3</f>
        <v>256</v>
      </c>
      <c r="Q357" s="24" t="n">
        <f aca="false">$Q$3</f>
        <v>4096</v>
      </c>
      <c r="R357" s="24"/>
      <c r="S357" s="43" t="n">
        <f aca="false">M357</f>
        <v>0.026087962962963</v>
      </c>
      <c r="T357" s="24" t="n">
        <f aca="false">$O$3</f>
        <v>16</v>
      </c>
      <c r="U357" s="24" t="n">
        <f aca="false">$P$3</f>
        <v>256</v>
      </c>
      <c r="V357" s="24" t="n">
        <f aca="false">$Q$3</f>
        <v>4096</v>
      </c>
      <c r="W357" s="35"/>
      <c r="X357" s="24" t="n">
        <f aca="false">$N$3</f>
        <v>1</v>
      </c>
      <c r="Y357" s="36" t="n">
        <f aca="false">S357</f>
        <v>0.026087962962963</v>
      </c>
      <c r="Z357" s="24" t="n">
        <f aca="false">$P$3</f>
        <v>256</v>
      </c>
      <c r="AA357" s="24" t="n">
        <f aca="false">$Q$3</f>
        <v>4096</v>
      </c>
      <c r="AB357" s="35"/>
      <c r="AC357" s="24" t="n">
        <f aca="false">$N$3</f>
        <v>1</v>
      </c>
      <c r="AD357" s="24" t="n">
        <f aca="false">$O$3</f>
        <v>16</v>
      </c>
      <c r="AE357" s="36" t="n">
        <f aca="false">Y357</f>
        <v>0.026087962962963</v>
      </c>
      <c r="AF357" s="24" t="n">
        <f aca="false">$Q$3</f>
        <v>4096</v>
      </c>
      <c r="AG357" s="35"/>
      <c r="AH357" s="24" t="n">
        <f aca="false">$N$3</f>
        <v>1</v>
      </c>
      <c r="AI357" s="24" t="n">
        <f aca="false">$O$3</f>
        <v>16</v>
      </c>
      <c r="AJ357" s="24" t="n">
        <f aca="false">$P$3</f>
        <v>256</v>
      </c>
      <c r="AK357" s="36" t="n">
        <f aca="false">AE357</f>
        <v>0.026087962962963</v>
      </c>
    </row>
    <row r="358" customFormat="false" ht="14.65" hidden="false" customHeight="false" outlineLevel="0" collapsed="false">
      <c r="I358" s="35" t="str">
        <f aca="false">ADDRESS(I356,3,1)</f>
        <v>$C$61</v>
      </c>
      <c r="J358" s="36" t="n">
        <f aca="true">INDIRECT(I358)</f>
        <v>0.0667476851851852</v>
      </c>
      <c r="K358" s="34" t="n">
        <f aca="false">MDETERM(X357:AA360)</f>
        <v>140059196.387676</v>
      </c>
      <c r="L358" s="34" t="n">
        <f aca="false">K358/K356</f>
        <v>0.0016084857407074</v>
      </c>
      <c r="M358" s="36" t="n">
        <f aca="false">J358</f>
        <v>0.0667476851851852</v>
      </c>
      <c r="N358" s="24" t="n">
        <f aca="false">$N$4</f>
        <v>1</v>
      </c>
      <c r="O358" s="24" t="n">
        <f aca="false">$O$4</f>
        <v>40</v>
      </c>
      <c r="P358" s="24" t="n">
        <f aca="false">$P$4</f>
        <v>1600</v>
      </c>
      <c r="Q358" s="24" t="n">
        <f aca="false">$Q$4</f>
        <v>64000</v>
      </c>
      <c r="R358" s="24"/>
      <c r="S358" s="43" t="n">
        <f aca="false">M358</f>
        <v>0.0667476851851852</v>
      </c>
      <c r="T358" s="24" t="n">
        <f aca="false">$O$4</f>
        <v>40</v>
      </c>
      <c r="U358" s="24" t="n">
        <f aca="false">$P$4</f>
        <v>1600</v>
      </c>
      <c r="V358" s="24" t="n">
        <f aca="false">$Q$4</f>
        <v>64000</v>
      </c>
      <c r="W358" s="35"/>
      <c r="X358" s="24" t="n">
        <f aca="false">$N$4</f>
        <v>1</v>
      </c>
      <c r="Y358" s="36" t="n">
        <f aca="false">S358</f>
        <v>0.0667476851851852</v>
      </c>
      <c r="Z358" s="24" t="n">
        <f aca="false">$P$4</f>
        <v>1600</v>
      </c>
      <c r="AA358" s="24" t="n">
        <f aca="false">$Q$4</f>
        <v>64000</v>
      </c>
      <c r="AB358" s="35"/>
      <c r="AC358" s="24" t="n">
        <f aca="false">$N$4</f>
        <v>1</v>
      </c>
      <c r="AD358" s="24" t="n">
        <f aca="false">$O$4</f>
        <v>40</v>
      </c>
      <c r="AE358" s="36" t="n">
        <f aca="false">Y358</f>
        <v>0.0667476851851852</v>
      </c>
      <c r="AF358" s="24" t="n">
        <f aca="false">$Q$4</f>
        <v>64000</v>
      </c>
      <c r="AG358" s="35"/>
      <c r="AH358" s="24" t="n">
        <f aca="false">$N$4</f>
        <v>1</v>
      </c>
      <c r="AI358" s="24" t="n">
        <f aca="false">$O$4</f>
        <v>40</v>
      </c>
      <c r="AJ358" s="24" t="n">
        <f aca="false">$P$4</f>
        <v>1600</v>
      </c>
      <c r="AK358" s="36" t="n">
        <f aca="false">AE358</f>
        <v>0.0667476851851852</v>
      </c>
    </row>
    <row r="359" customFormat="false" ht="14.65" hidden="false" customHeight="false" outlineLevel="0" collapsed="false">
      <c r="I359" s="35" t="str">
        <f aca="false">ADDRESS(I356,4,1)</f>
        <v>$D$61</v>
      </c>
      <c r="J359" s="36" t="n">
        <f aca="true">INDIRECT(I359)</f>
        <v>0.138935185185185</v>
      </c>
      <c r="K359" s="34" t="n">
        <f aca="false">MDETERM(AC357:AF360)</f>
        <v>124835.000910545</v>
      </c>
      <c r="L359" s="34" t="n">
        <f aca="false">K359/K356</f>
        <v>1.43364608740162E-006</v>
      </c>
      <c r="M359" s="36" t="n">
        <f aca="false">J359</f>
        <v>0.138935185185185</v>
      </c>
      <c r="N359" s="24" t="n">
        <f aca="false">$N$5</f>
        <v>1</v>
      </c>
      <c r="O359" s="24" t="n">
        <f aca="false">$O$5</f>
        <v>80</v>
      </c>
      <c r="P359" s="24" t="n">
        <f aca="false">$P$5</f>
        <v>6400</v>
      </c>
      <c r="Q359" s="24" t="n">
        <f aca="false">$Q$5</f>
        <v>512000</v>
      </c>
      <c r="R359" s="24"/>
      <c r="S359" s="43" t="n">
        <f aca="false">M359</f>
        <v>0.138935185185185</v>
      </c>
      <c r="T359" s="24" t="n">
        <f aca="false">$O$5</f>
        <v>80</v>
      </c>
      <c r="U359" s="24" t="n">
        <f aca="false">$P$5</f>
        <v>6400</v>
      </c>
      <c r="V359" s="24" t="n">
        <f aca="false">$Q$5</f>
        <v>512000</v>
      </c>
      <c r="W359" s="35"/>
      <c r="X359" s="24" t="n">
        <f aca="false">$N$5</f>
        <v>1</v>
      </c>
      <c r="Y359" s="36" t="n">
        <f aca="false">S359</f>
        <v>0.138935185185185</v>
      </c>
      <c r="Z359" s="24" t="n">
        <f aca="false">$P$5</f>
        <v>6400</v>
      </c>
      <c r="AA359" s="24" t="n">
        <f aca="false">$Q$5</f>
        <v>512000</v>
      </c>
      <c r="AB359" s="35"/>
      <c r="AC359" s="24" t="n">
        <f aca="false">$N$5</f>
        <v>1</v>
      </c>
      <c r="AD359" s="24" t="n">
        <f aca="false">$O$5</f>
        <v>80</v>
      </c>
      <c r="AE359" s="36" t="n">
        <f aca="false">Y359</f>
        <v>0.138935185185185</v>
      </c>
      <c r="AF359" s="24" t="n">
        <f aca="false">$Q$5</f>
        <v>512000</v>
      </c>
      <c r="AG359" s="35"/>
      <c r="AH359" s="24" t="n">
        <f aca="false">$N$5</f>
        <v>1</v>
      </c>
      <c r="AI359" s="24" t="n">
        <f aca="false">$O$5</f>
        <v>80</v>
      </c>
      <c r="AJ359" s="24" t="n">
        <f aca="false">$P$5</f>
        <v>6400</v>
      </c>
      <c r="AK359" s="36" t="n">
        <f aca="false">AE359</f>
        <v>0.138935185185185</v>
      </c>
    </row>
    <row r="360" customFormat="false" ht="14.65" hidden="false" customHeight="false" outlineLevel="0" collapsed="false">
      <c r="I360" s="35" t="str">
        <f aca="false">ADDRESS(I356,5,1)</f>
        <v>$E$61</v>
      </c>
      <c r="J360" s="36" t="n">
        <f aca="true">INDIRECT(I360)</f>
        <v>0.304884259259259</v>
      </c>
      <c r="K360" s="34" t="n">
        <f aca="false">MDETERM(AH357:AK360)</f>
        <v>187.866494444492</v>
      </c>
      <c r="L360" s="34" t="n">
        <f aca="false">K360/K356</f>
        <v>2.15752042896372E-009</v>
      </c>
      <c r="M360" s="36" t="n">
        <f aca="false">J360</f>
        <v>0.304884259259259</v>
      </c>
      <c r="N360" s="24" t="n">
        <f aca="false">$N$6</f>
        <v>1</v>
      </c>
      <c r="O360" s="44" t="n">
        <f aca="false">$O$6</f>
        <v>160.9</v>
      </c>
      <c r="P360" s="24" t="n">
        <f aca="false">$P$6</f>
        <v>25888.81</v>
      </c>
      <c r="Q360" s="24" t="n">
        <f aca="false">$Q$6</f>
        <v>4165509.529</v>
      </c>
      <c r="R360" s="24"/>
      <c r="S360" s="43" t="n">
        <f aca="false">M360</f>
        <v>0.304884259259259</v>
      </c>
      <c r="T360" s="44" t="n">
        <f aca="false">$O$6</f>
        <v>160.9</v>
      </c>
      <c r="U360" s="24" t="n">
        <f aca="false">$P$6</f>
        <v>25888.81</v>
      </c>
      <c r="V360" s="24" t="n">
        <f aca="false">$Q$6</f>
        <v>4165509.529</v>
      </c>
      <c r="W360" s="35"/>
      <c r="X360" s="24" t="n">
        <f aca="false">$N$6</f>
        <v>1</v>
      </c>
      <c r="Y360" s="36" t="n">
        <f aca="false">S360</f>
        <v>0.304884259259259</v>
      </c>
      <c r="Z360" s="24" t="n">
        <f aca="false">$P$6</f>
        <v>25888.81</v>
      </c>
      <c r="AA360" s="24" t="n">
        <f aca="false">$Q$6</f>
        <v>4165509.529</v>
      </c>
      <c r="AB360" s="35"/>
      <c r="AC360" s="24" t="n">
        <f aca="false">$N$6</f>
        <v>1</v>
      </c>
      <c r="AD360" s="44" t="n">
        <f aca="false">$O$6</f>
        <v>160.9</v>
      </c>
      <c r="AE360" s="36" t="n">
        <f aca="false">Y360</f>
        <v>0.304884259259259</v>
      </c>
      <c r="AF360" s="24" t="n">
        <f aca="false">$Q$6</f>
        <v>4165509.529</v>
      </c>
      <c r="AG360" s="35"/>
      <c r="AH360" s="24" t="n">
        <f aca="false">$N$6</f>
        <v>1</v>
      </c>
      <c r="AI360" s="44" t="n">
        <f aca="false">$O$6</f>
        <v>160.9</v>
      </c>
      <c r="AJ360" s="24" t="n">
        <f aca="false">$P$6</f>
        <v>25888.81</v>
      </c>
      <c r="AK360" s="36" t="n">
        <f aca="false">AE360</f>
        <v>0.304884259259259</v>
      </c>
    </row>
    <row r="361" customFormat="false" ht="14.65" hidden="false" customHeight="false" outlineLevel="0" collapsed="false">
      <c r="I361" s="35"/>
      <c r="J361" s="36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</row>
    <row r="362" customFormat="false" ht="14.65" hidden="false" customHeight="false" outlineLevel="0" collapsed="false">
      <c r="I362" s="34" t="n">
        <f aca="false">I356+1</f>
        <v>62</v>
      </c>
      <c r="J362" s="41" t="n">
        <f aca="false">L363+$F$1*L364+L365*$F$1*$F$1+L366*$F$1*$F$1*$F$1</f>
        <v>0.141843789135998</v>
      </c>
      <c r="K362" s="34" t="n">
        <f aca="false">MDETERM(N363:Q366)</f>
        <v>87075186831.3602</v>
      </c>
      <c r="L362" s="35"/>
      <c r="M362" s="35"/>
      <c r="N362" s="24" t="s">
        <v>6</v>
      </c>
      <c r="O362" s="24" t="s">
        <v>7</v>
      </c>
      <c r="P362" s="24" t="s">
        <v>8</v>
      </c>
      <c r="Q362" s="24" t="s">
        <v>9</v>
      </c>
      <c r="R362" s="24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</row>
    <row r="363" customFormat="false" ht="14.65" hidden="false" customHeight="false" outlineLevel="0" collapsed="false">
      <c r="I363" s="35" t="str">
        <f aca="false">ADDRESS(I362,2,1)</f>
        <v>$B$62</v>
      </c>
      <c r="J363" s="36" t="n">
        <f aca="true">INDIRECT(I363)</f>
        <v>0.026412037037037</v>
      </c>
      <c r="K363" s="34" t="n">
        <f aca="false">MDETERM(S363:V366)</f>
        <v>-1571977.55768688</v>
      </c>
      <c r="L363" s="34" t="n">
        <f aca="false">K363/K362</f>
        <v>-1.80531057685969E-005</v>
      </c>
      <c r="M363" s="36" t="n">
        <f aca="false">J363</f>
        <v>0.026412037037037</v>
      </c>
      <c r="N363" s="24" t="n">
        <f aca="false">$N$3</f>
        <v>1</v>
      </c>
      <c r="O363" s="24" t="n">
        <f aca="false">$O$3</f>
        <v>16</v>
      </c>
      <c r="P363" s="24" t="n">
        <f aca="false">$P$3</f>
        <v>256</v>
      </c>
      <c r="Q363" s="24" t="n">
        <f aca="false">$Q$3</f>
        <v>4096</v>
      </c>
      <c r="R363" s="24"/>
      <c r="S363" s="43" t="n">
        <f aca="false">M363</f>
        <v>0.026412037037037</v>
      </c>
      <c r="T363" s="24" t="n">
        <f aca="false">$O$3</f>
        <v>16</v>
      </c>
      <c r="U363" s="24" t="n">
        <f aca="false">$P$3</f>
        <v>256</v>
      </c>
      <c r="V363" s="24" t="n">
        <f aca="false">$Q$3</f>
        <v>4096</v>
      </c>
      <c r="W363" s="35"/>
      <c r="X363" s="24" t="n">
        <f aca="false">$N$3</f>
        <v>1</v>
      </c>
      <c r="Y363" s="36" t="n">
        <f aca="false">S363</f>
        <v>0.026412037037037</v>
      </c>
      <c r="Z363" s="24" t="n">
        <f aca="false">$P$3</f>
        <v>256</v>
      </c>
      <c r="AA363" s="24" t="n">
        <f aca="false">$Q$3</f>
        <v>4096</v>
      </c>
      <c r="AB363" s="35"/>
      <c r="AC363" s="24" t="n">
        <f aca="false">$N$3</f>
        <v>1</v>
      </c>
      <c r="AD363" s="24" t="n">
        <f aca="false">$O$3</f>
        <v>16</v>
      </c>
      <c r="AE363" s="36" t="n">
        <f aca="false">Y363</f>
        <v>0.026412037037037</v>
      </c>
      <c r="AF363" s="24" t="n">
        <f aca="false">$Q$3</f>
        <v>4096</v>
      </c>
      <c r="AG363" s="35"/>
      <c r="AH363" s="24" t="n">
        <f aca="false">$N$3</f>
        <v>1</v>
      </c>
      <c r="AI363" s="24" t="n">
        <f aca="false">$O$3</f>
        <v>16</v>
      </c>
      <c r="AJ363" s="24" t="n">
        <f aca="false">$P$3</f>
        <v>256</v>
      </c>
      <c r="AK363" s="36" t="n">
        <f aca="false">AE363</f>
        <v>0.026412037037037</v>
      </c>
    </row>
    <row r="364" customFormat="false" ht="14.65" hidden="false" customHeight="false" outlineLevel="0" collapsed="false">
      <c r="I364" s="35" t="str">
        <f aca="false">ADDRESS(I362,3,1)</f>
        <v>$C$62</v>
      </c>
      <c r="J364" s="36" t="n">
        <f aca="true">INDIRECT(I364)</f>
        <v>0.0676157407407407</v>
      </c>
      <c r="K364" s="34" t="n">
        <f aca="false">MDETERM(X363:AA366)</f>
        <v>141706866.703729</v>
      </c>
      <c r="L364" s="34" t="n">
        <f aca="false">K364/K362</f>
        <v>0.00162740812693488</v>
      </c>
      <c r="M364" s="36" t="n">
        <f aca="false">J364</f>
        <v>0.0676157407407407</v>
      </c>
      <c r="N364" s="24" t="n">
        <f aca="false">$N$4</f>
        <v>1</v>
      </c>
      <c r="O364" s="24" t="n">
        <f aca="false">$O$4</f>
        <v>40</v>
      </c>
      <c r="P364" s="24" t="n">
        <f aca="false">$P$4</f>
        <v>1600</v>
      </c>
      <c r="Q364" s="24" t="n">
        <f aca="false">$Q$4</f>
        <v>64000</v>
      </c>
      <c r="R364" s="24"/>
      <c r="S364" s="43" t="n">
        <f aca="false">M364</f>
        <v>0.0676157407407407</v>
      </c>
      <c r="T364" s="24" t="n">
        <f aca="false">$O$4</f>
        <v>40</v>
      </c>
      <c r="U364" s="24" t="n">
        <f aca="false">$P$4</f>
        <v>1600</v>
      </c>
      <c r="V364" s="24" t="n">
        <f aca="false">$Q$4</f>
        <v>64000</v>
      </c>
      <c r="W364" s="35"/>
      <c r="X364" s="24" t="n">
        <f aca="false">$N$4</f>
        <v>1</v>
      </c>
      <c r="Y364" s="36" t="n">
        <f aca="false">S364</f>
        <v>0.0676157407407407</v>
      </c>
      <c r="Z364" s="24" t="n">
        <f aca="false">$P$4</f>
        <v>1600</v>
      </c>
      <c r="AA364" s="24" t="n">
        <f aca="false">$Q$4</f>
        <v>64000</v>
      </c>
      <c r="AB364" s="35"/>
      <c r="AC364" s="24" t="n">
        <f aca="false">$N$4</f>
        <v>1</v>
      </c>
      <c r="AD364" s="24" t="n">
        <f aca="false">$O$4</f>
        <v>40</v>
      </c>
      <c r="AE364" s="36" t="n">
        <f aca="false">Y364</f>
        <v>0.0676157407407407</v>
      </c>
      <c r="AF364" s="24" t="n">
        <f aca="false">$Q$4</f>
        <v>64000</v>
      </c>
      <c r="AG364" s="35"/>
      <c r="AH364" s="24" t="n">
        <f aca="false">$N$4</f>
        <v>1</v>
      </c>
      <c r="AI364" s="24" t="n">
        <f aca="false">$O$4</f>
        <v>40</v>
      </c>
      <c r="AJ364" s="24" t="n">
        <f aca="false">$P$4</f>
        <v>1600</v>
      </c>
      <c r="AK364" s="36" t="n">
        <f aca="false">AE364</f>
        <v>0.0676157407407407</v>
      </c>
    </row>
    <row r="365" customFormat="false" ht="14.65" hidden="false" customHeight="false" outlineLevel="0" collapsed="false">
      <c r="I365" s="35" t="str">
        <f aca="false">ADDRESS(I362,4,1)</f>
        <v>$D$62</v>
      </c>
      <c r="J365" s="36" t="n">
        <f aca="true">INDIRECT(I365)</f>
        <v>0.140925925925926</v>
      </c>
      <c r="K365" s="34" t="n">
        <f aca="false">MDETERM(AC363:AF366)</f>
        <v>129911.026023897</v>
      </c>
      <c r="L365" s="34" t="n">
        <f aca="false">K365/K362</f>
        <v>1.49194082437627E-006</v>
      </c>
      <c r="M365" s="36" t="n">
        <f aca="false">J365</f>
        <v>0.140925925925926</v>
      </c>
      <c r="N365" s="24" t="n">
        <f aca="false">$N$5</f>
        <v>1</v>
      </c>
      <c r="O365" s="24" t="n">
        <f aca="false">$O$5</f>
        <v>80</v>
      </c>
      <c r="P365" s="24" t="n">
        <f aca="false">$P$5</f>
        <v>6400</v>
      </c>
      <c r="Q365" s="24" t="n">
        <f aca="false">$Q$5</f>
        <v>512000</v>
      </c>
      <c r="R365" s="24"/>
      <c r="S365" s="43" t="n">
        <f aca="false">M365</f>
        <v>0.140925925925926</v>
      </c>
      <c r="T365" s="24" t="n">
        <f aca="false">$O$5</f>
        <v>80</v>
      </c>
      <c r="U365" s="24" t="n">
        <f aca="false">$P$5</f>
        <v>6400</v>
      </c>
      <c r="V365" s="24" t="n">
        <f aca="false">$Q$5</f>
        <v>512000</v>
      </c>
      <c r="W365" s="35"/>
      <c r="X365" s="24" t="n">
        <f aca="false">$N$5</f>
        <v>1</v>
      </c>
      <c r="Y365" s="36" t="n">
        <f aca="false">S365</f>
        <v>0.140925925925926</v>
      </c>
      <c r="Z365" s="24" t="n">
        <f aca="false">$P$5</f>
        <v>6400</v>
      </c>
      <c r="AA365" s="24" t="n">
        <f aca="false">$Q$5</f>
        <v>512000</v>
      </c>
      <c r="AB365" s="35"/>
      <c r="AC365" s="24" t="n">
        <f aca="false">$N$5</f>
        <v>1</v>
      </c>
      <c r="AD365" s="24" t="n">
        <f aca="false">$O$5</f>
        <v>80</v>
      </c>
      <c r="AE365" s="36" t="n">
        <f aca="false">Y365</f>
        <v>0.140925925925926</v>
      </c>
      <c r="AF365" s="24" t="n">
        <f aca="false">$Q$5</f>
        <v>512000</v>
      </c>
      <c r="AG365" s="35"/>
      <c r="AH365" s="24" t="n">
        <f aca="false">$N$5</f>
        <v>1</v>
      </c>
      <c r="AI365" s="24" t="n">
        <f aca="false">$O$5</f>
        <v>80</v>
      </c>
      <c r="AJ365" s="24" t="n">
        <f aca="false">$P$5</f>
        <v>6400</v>
      </c>
      <c r="AK365" s="36" t="n">
        <f aca="false">AE365</f>
        <v>0.140925925925926</v>
      </c>
    </row>
    <row r="366" customFormat="false" ht="14.65" hidden="false" customHeight="false" outlineLevel="0" collapsed="false">
      <c r="I366" s="35" t="str">
        <f aca="false">ADDRESS(I362,5,1)</f>
        <v>$E$62</v>
      </c>
      <c r="J366" s="36" t="n">
        <f aca="true">INDIRECT(I366)</f>
        <v>0.310243055555556</v>
      </c>
      <c r="K366" s="34" t="n">
        <f aca="false">MDETERM(AH363:AK366)</f>
        <v>204.576961111087</v>
      </c>
      <c r="L366" s="34" t="n">
        <f aca="false">K366/K362</f>
        <v>2.34942890799986E-009</v>
      </c>
      <c r="M366" s="36" t="n">
        <f aca="false">J366</f>
        <v>0.310243055555556</v>
      </c>
      <c r="N366" s="24" t="n">
        <f aca="false">$N$6</f>
        <v>1</v>
      </c>
      <c r="O366" s="44" t="n">
        <f aca="false">$O$6</f>
        <v>160.9</v>
      </c>
      <c r="P366" s="24" t="n">
        <f aca="false">$P$6</f>
        <v>25888.81</v>
      </c>
      <c r="Q366" s="24" t="n">
        <f aca="false">$Q$6</f>
        <v>4165509.529</v>
      </c>
      <c r="R366" s="24"/>
      <c r="S366" s="43" t="n">
        <f aca="false">M366</f>
        <v>0.310243055555556</v>
      </c>
      <c r="T366" s="44" t="n">
        <f aca="false">$O$6</f>
        <v>160.9</v>
      </c>
      <c r="U366" s="24" t="n">
        <f aca="false">$P$6</f>
        <v>25888.81</v>
      </c>
      <c r="V366" s="24" t="n">
        <f aca="false">$Q$6</f>
        <v>4165509.529</v>
      </c>
      <c r="W366" s="35"/>
      <c r="X366" s="24" t="n">
        <f aca="false">$N$6</f>
        <v>1</v>
      </c>
      <c r="Y366" s="36" t="n">
        <f aca="false">S366</f>
        <v>0.310243055555556</v>
      </c>
      <c r="Z366" s="24" t="n">
        <f aca="false">$P$6</f>
        <v>25888.81</v>
      </c>
      <c r="AA366" s="24" t="n">
        <f aca="false">$Q$6</f>
        <v>4165509.529</v>
      </c>
      <c r="AB366" s="35"/>
      <c r="AC366" s="24" t="n">
        <f aca="false">$N$6</f>
        <v>1</v>
      </c>
      <c r="AD366" s="44" t="n">
        <f aca="false">$O$6</f>
        <v>160.9</v>
      </c>
      <c r="AE366" s="36" t="n">
        <f aca="false">Y366</f>
        <v>0.310243055555556</v>
      </c>
      <c r="AF366" s="24" t="n">
        <f aca="false">$Q$6</f>
        <v>4165509.529</v>
      </c>
      <c r="AG366" s="35"/>
      <c r="AH366" s="24" t="n">
        <f aca="false">$N$6</f>
        <v>1</v>
      </c>
      <c r="AI366" s="44" t="n">
        <f aca="false">$O$6</f>
        <v>160.9</v>
      </c>
      <c r="AJ366" s="24" t="n">
        <f aca="false">$P$6</f>
        <v>25888.81</v>
      </c>
      <c r="AK366" s="36" t="n">
        <f aca="false">AE366</f>
        <v>0.310243055555556</v>
      </c>
    </row>
    <row r="367" customFormat="false" ht="14.65" hidden="false" customHeight="false" outlineLevel="0" collapsed="false">
      <c r="I367" s="35"/>
      <c r="J367" s="36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</row>
    <row r="368" customFormat="false" ht="14.65" hidden="false" customHeight="false" outlineLevel="0" collapsed="false">
      <c r="I368" s="34" t="n">
        <f aca="false">I362+1</f>
        <v>63</v>
      </c>
      <c r="J368" s="41" t="n">
        <f aca="false">L369+$F$1*L370+L371*$F$1*$F$1+L372*$F$1*$F$1*$F$1</f>
        <v>0.143966616348095</v>
      </c>
      <c r="K368" s="34" t="n">
        <f aca="false">MDETERM(N369:Q372)</f>
        <v>87075186831.3602</v>
      </c>
      <c r="L368" s="35"/>
      <c r="M368" s="35"/>
      <c r="N368" s="24" t="s">
        <v>6</v>
      </c>
      <c r="O368" s="24" t="s">
        <v>7</v>
      </c>
      <c r="P368" s="24" t="s">
        <v>8</v>
      </c>
      <c r="Q368" s="24" t="s">
        <v>9</v>
      </c>
      <c r="R368" s="24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</row>
    <row r="369" customFormat="false" ht="14.65" hidden="false" customHeight="false" outlineLevel="0" collapsed="false">
      <c r="I369" s="35" t="str">
        <f aca="false">ADDRESS(I368,2,1)</f>
        <v>$B$63</v>
      </c>
      <c r="J369" s="36" t="n">
        <f aca="true">INDIRECT(I369)</f>
        <v>0.0267476851851852</v>
      </c>
      <c r="K369" s="34" t="n">
        <f aca="false">MDETERM(S369:V372)</f>
        <v>-2096139.28908047</v>
      </c>
      <c r="L369" s="34" t="n">
        <f aca="false">K369/K368</f>
        <v>-2.40727509794506E-005</v>
      </c>
      <c r="M369" s="36" t="n">
        <f aca="false">J369</f>
        <v>0.0267476851851852</v>
      </c>
      <c r="N369" s="24" t="n">
        <f aca="false">$N$3</f>
        <v>1</v>
      </c>
      <c r="O369" s="24" t="n">
        <f aca="false">$O$3</f>
        <v>16</v>
      </c>
      <c r="P369" s="24" t="n">
        <f aca="false">$P$3</f>
        <v>256</v>
      </c>
      <c r="Q369" s="24" t="n">
        <f aca="false">$Q$3</f>
        <v>4096</v>
      </c>
      <c r="R369" s="24"/>
      <c r="S369" s="43" t="n">
        <f aca="false">M369</f>
        <v>0.0267476851851852</v>
      </c>
      <c r="T369" s="24" t="n">
        <f aca="false">$O$3</f>
        <v>16</v>
      </c>
      <c r="U369" s="24" t="n">
        <f aca="false">$P$3</f>
        <v>256</v>
      </c>
      <c r="V369" s="24" t="n">
        <f aca="false">$Q$3</f>
        <v>4096</v>
      </c>
      <c r="W369" s="35"/>
      <c r="X369" s="24" t="n">
        <f aca="false">$N$3</f>
        <v>1</v>
      </c>
      <c r="Y369" s="36" t="n">
        <f aca="false">S369</f>
        <v>0.0267476851851852</v>
      </c>
      <c r="Z369" s="24" t="n">
        <f aca="false">$P$3</f>
        <v>256</v>
      </c>
      <c r="AA369" s="24" t="n">
        <f aca="false">$Q$3</f>
        <v>4096</v>
      </c>
      <c r="AB369" s="35"/>
      <c r="AC369" s="24" t="n">
        <f aca="false">$N$3</f>
        <v>1</v>
      </c>
      <c r="AD369" s="24" t="n">
        <f aca="false">$O$3</f>
        <v>16</v>
      </c>
      <c r="AE369" s="36" t="n">
        <f aca="false">Y369</f>
        <v>0.0267476851851852</v>
      </c>
      <c r="AF369" s="24" t="n">
        <f aca="false">$Q$3</f>
        <v>4096</v>
      </c>
      <c r="AG369" s="35"/>
      <c r="AH369" s="24" t="n">
        <f aca="false">$N$3</f>
        <v>1</v>
      </c>
      <c r="AI369" s="24" t="n">
        <f aca="false">$O$3</f>
        <v>16</v>
      </c>
      <c r="AJ369" s="24" t="n">
        <f aca="false">$P$3</f>
        <v>256</v>
      </c>
      <c r="AK369" s="36" t="n">
        <f aca="false">AE369</f>
        <v>0.0267476851851852</v>
      </c>
    </row>
    <row r="370" customFormat="false" ht="14.65" hidden="false" customHeight="false" outlineLevel="0" collapsed="false">
      <c r="I370" s="35" t="str">
        <f aca="false">ADDRESS(I368,3,1)</f>
        <v>$C$63</v>
      </c>
      <c r="J370" s="36" t="n">
        <f aca="true">INDIRECT(I370)</f>
        <v>0.0685300925925926</v>
      </c>
      <c r="K370" s="34" t="n">
        <f aca="false">MDETERM(X369:AA372)</f>
        <v>143484115.679288</v>
      </c>
      <c r="L370" s="34" t="n">
        <f aca="false">K370/K368</f>
        <v>0.00164781863698066</v>
      </c>
      <c r="M370" s="36" t="n">
        <f aca="false">J370</f>
        <v>0.0685300925925926</v>
      </c>
      <c r="N370" s="24" t="n">
        <f aca="false">$N$4</f>
        <v>1</v>
      </c>
      <c r="O370" s="24" t="n">
        <f aca="false">$O$4</f>
        <v>40</v>
      </c>
      <c r="P370" s="24" t="n">
        <f aca="false">$P$4</f>
        <v>1600</v>
      </c>
      <c r="Q370" s="24" t="n">
        <f aca="false">$Q$4</f>
        <v>64000</v>
      </c>
      <c r="R370" s="24"/>
      <c r="S370" s="43" t="n">
        <f aca="false">M370</f>
        <v>0.0685300925925926</v>
      </c>
      <c r="T370" s="24" t="n">
        <f aca="false">$O$4</f>
        <v>40</v>
      </c>
      <c r="U370" s="24" t="n">
        <f aca="false">$P$4</f>
        <v>1600</v>
      </c>
      <c r="V370" s="24" t="n">
        <f aca="false">$Q$4</f>
        <v>64000</v>
      </c>
      <c r="W370" s="35"/>
      <c r="X370" s="24" t="n">
        <f aca="false">$N$4</f>
        <v>1</v>
      </c>
      <c r="Y370" s="36" t="n">
        <f aca="false">S370</f>
        <v>0.0685300925925926</v>
      </c>
      <c r="Z370" s="24" t="n">
        <f aca="false">$P$4</f>
        <v>1600</v>
      </c>
      <c r="AA370" s="24" t="n">
        <f aca="false">$Q$4</f>
        <v>64000</v>
      </c>
      <c r="AB370" s="35"/>
      <c r="AC370" s="24" t="n">
        <f aca="false">$N$4</f>
        <v>1</v>
      </c>
      <c r="AD370" s="24" t="n">
        <f aca="false">$O$4</f>
        <v>40</v>
      </c>
      <c r="AE370" s="36" t="n">
        <f aca="false">Y370</f>
        <v>0.0685300925925926</v>
      </c>
      <c r="AF370" s="24" t="n">
        <f aca="false">$Q$4</f>
        <v>64000</v>
      </c>
      <c r="AG370" s="35"/>
      <c r="AH370" s="24" t="n">
        <f aca="false">$N$4</f>
        <v>1</v>
      </c>
      <c r="AI370" s="24" t="n">
        <f aca="false">$O$4</f>
        <v>40</v>
      </c>
      <c r="AJ370" s="24" t="n">
        <f aca="false">$P$4</f>
        <v>1600</v>
      </c>
      <c r="AK370" s="36" t="n">
        <f aca="false">AE370</f>
        <v>0.0685300925925926</v>
      </c>
    </row>
    <row r="371" customFormat="false" ht="14.65" hidden="false" customHeight="false" outlineLevel="0" collapsed="false">
      <c r="I371" s="35" t="str">
        <f aca="false">ADDRESS(I368,4,1)</f>
        <v>$D$63</v>
      </c>
      <c r="J371" s="36" t="n">
        <f aca="true">INDIRECT(I371)</f>
        <v>0.143032407407407</v>
      </c>
      <c r="K371" s="34" t="n">
        <f aca="false">MDETERM(AC369:AF372)</f>
        <v>134699.459784131</v>
      </c>
      <c r="L371" s="34" t="n">
        <f aca="false">K371/K368</f>
        <v>1.54693276794232E-006</v>
      </c>
      <c r="M371" s="36" t="n">
        <f aca="false">J371</f>
        <v>0.143032407407407</v>
      </c>
      <c r="N371" s="24" t="n">
        <f aca="false">$N$5</f>
        <v>1</v>
      </c>
      <c r="O371" s="24" t="n">
        <f aca="false">$O$5</f>
        <v>80</v>
      </c>
      <c r="P371" s="24" t="n">
        <f aca="false">$P$5</f>
        <v>6400</v>
      </c>
      <c r="Q371" s="24" t="n">
        <f aca="false">$Q$5</f>
        <v>512000</v>
      </c>
      <c r="R371" s="24"/>
      <c r="S371" s="43" t="n">
        <f aca="false">M371</f>
        <v>0.143032407407407</v>
      </c>
      <c r="T371" s="24" t="n">
        <f aca="false">$O$5</f>
        <v>80</v>
      </c>
      <c r="U371" s="24" t="n">
        <f aca="false">$P$5</f>
        <v>6400</v>
      </c>
      <c r="V371" s="24" t="n">
        <f aca="false">$Q$5</f>
        <v>512000</v>
      </c>
      <c r="W371" s="35"/>
      <c r="X371" s="24" t="n">
        <f aca="false">$N$5</f>
        <v>1</v>
      </c>
      <c r="Y371" s="36" t="n">
        <f aca="false">S371</f>
        <v>0.143032407407407</v>
      </c>
      <c r="Z371" s="24" t="n">
        <f aca="false">$P$5</f>
        <v>6400</v>
      </c>
      <c r="AA371" s="24" t="n">
        <f aca="false">$Q$5</f>
        <v>512000</v>
      </c>
      <c r="AB371" s="35"/>
      <c r="AC371" s="24" t="n">
        <f aca="false">$N$5</f>
        <v>1</v>
      </c>
      <c r="AD371" s="24" t="n">
        <f aca="false">$O$5</f>
        <v>80</v>
      </c>
      <c r="AE371" s="36" t="n">
        <f aca="false">Y371</f>
        <v>0.143032407407407</v>
      </c>
      <c r="AF371" s="24" t="n">
        <f aca="false">$Q$5</f>
        <v>512000</v>
      </c>
      <c r="AG371" s="35"/>
      <c r="AH371" s="24" t="n">
        <f aca="false">$N$5</f>
        <v>1</v>
      </c>
      <c r="AI371" s="24" t="n">
        <f aca="false">$O$5</f>
        <v>80</v>
      </c>
      <c r="AJ371" s="24" t="n">
        <f aca="false">$P$5</f>
        <v>6400</v>
      </c>
      <c r="AK371" s="36" t="n">
        <f aca="false">AE371</f>
        <v>0.143032407407407</v>
      </c>
    </row>
    <row r="372" customFormat="false" ht="14.65" hidden="false" customHeight="false" outlineLevel="0" collapsed="false">
      <c r="I372" s="35" t="str">
        <f aca="false">ADDRESS(I368,5,1)</f>
        <v>$E$63</v>
      </c>
      <c r="J372" s="36" t="n">
        <f aca="true">INDIRECT(I372)</f>
        <v>0.315983796296296</v>
      </c>
      <c r="K372" s="34" t="n">
        <f aca="false">MDETERM(AH369:AK372)</f>
        <v>226.296758333491</v>
      </c>
      <c r="L372" s="34" t="n">
        <f aca="false">K372/K368</f>
        <v>2.5988661818408E-009</v>
      </c>
      <c r="M372" s="36" t="n">
        <f aca="false">J372</f>
        <v>0.315983796296296</v>
      </c>
      <c r="N372" s="24" t="n">
        <f aca="false">$N$6</f>
        <v>1</v>
      </c>
      <c r="O372" s="44" t="n">
        <f aca="false">$O$6</f>
        <v>160.9</v>
      </c>
      <c r="P372" s="24" t="n">
        <f aca="false">$P$6</f>
        <v>25888.81</v>
      </c>
      <c r="Q372" s="24" t="n">
        <f aca="false">$Q$6</f>
        <v>4165509.529</v>
      </c>
      <c r="R372" s="24"/>
      <c r="S372" s="43" t="n">
        <f aca="false">M372</f>
        <v>0.315983796296296</v>
      </c>
      <c r="T372" s="44" t="n">
        <f aca="false">$O$6</f>
        <v>160.9</v>
      </c>
      <c r="U372" s="24" t="n">
        <f aca="false">$P$6</f>
        <v>25888.81</v>
      </c>
      <c r="V372" s="24" t="n">
        <f aca="false">$Q$6</f>
        <v>4165509.529</v>
      </c>
      <c r="W372" s="35"/>
      <c r="X372" s="24" t="n">
        <f aca="false">$N$6</f>
        <v>1</v>
      </c>
      <c r="Y372" s="36" t="n">
        <f aca="false">S372</f>
        <v>0.315983796296296</v>
      </c>
      <c r="Z372" s="24" t="n">
        <f aca="false">$P$6</f>
        <v>25888.81</v>
      </c>
      <c r="AA372" s="24" t="n">
        <f aca="false">$Q$6</f>
        <v>4165509.529</v>
      </c>
      <c r="AB372" s="35"/>
      <c r="AC372" s="24" t="n">
        <f aca="false">$N$6</f>
        <v>1</v>
      </c>
      <c r="AD372" s="44" t="n">
        <f aca="false">$O$6</f>
        <v>160.9</v>
      </c>
      <c r="AE372" s="36" t="n">
        <f aca="false">Y372</f>
        <v>0.315983796296296</v>
      </c>
      <c r="AF372" s="24" t="n">
        <f aca="false">$Q$6</f>
        <v>4165509.529</v>
      </c>
      <c r="AG372" s="35"/>
      <c r="AH372" s="24" t="n">
        <f aca="false">$N$6</f>
        <v>1</v>
      </c>
      <c r="AI372" s="44" t="n">
        <f aca="false">$O$6</f>
        <v>160.9</v>
      </c>
      <c r="AJ372" s="24" t="n">
        <f aca="false">$P$6</f>
        <v>25888.81</v>
      </c>
      <c r="AK372" s="36" t="n">
        <f aca="false">AE372</f>
        <v>0.315983796296296</v>
      </c>
    </row>
    <row r="373" customFormat="false" ht="14.65" hidden="false" customHeight="false" outlineLevel="0" collapsed="false">
      <c r="I373" s="35"/>
      <c r="J373" s="36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</row>
    <row r="374" customFormat="false" ht="14.65" hidden="false" customHeight="false" outlineLevel="0" collapsed="false">
      <c r="I374" s="34" t="n">
        <f aca="false">I368+1</f>
        <v>64</v>
      </c>
      <c r="J374" s="41" t="n">
        <f aca="false">L375+$F$1*L376+L377*$F$1*$F$1+L378*$F$1*$F$1*$F$1</f>
        <v>0.146217782327034</v>
      </c>
      <c r="K374" s="34" t="n">
        <f aca="false">MDETERM(N375:Q378)</f>
        <v>87075186831.3602</v>
      </c>
      <c r="L374" s="35"/>
      <c r="M374" s="35"/>
      <c r="N374" s="24" t="s">
        <v>6</v>
      </c>
      <c r="O374" s="24" t="s">
        <v>7</v>
      </c>
      <c r="P374" s="24" t="s">
        <v>8</v>
      </c>
      <c r="Q374" s="24" t="s">
        <v>9</v>
      </c>
      <c r="R374" s="24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</row>
    <row r="375" customFormat="false" ht="14.65" hidden="false" customHeight="false" outlineLevel="0" collapsed="false">
      <c r="I375" s="35" t="str">
        <f aca="false">ADDRESS(I374,2,1)</f>
        <v>$B$64</v>
      </c>
      <c r="J375" s="36" t="n">
        <f aca="true">INDIRECT(I375)</f>
        <v>0.0271064814814815</v>
      </c>
      <c r="K375" s="34" t="n">
        <f aca="false">MDETERM(S375:V378)</f>
        <v>-2734051.74593586</v>
      </c>
      <c r="L375" s="34" t="n">
        <f aca="false">K375/K374</f>
        <v>-3.13987468236036E-005</v>
      </c>
      <c r="M375" s="36" t="n">
        <f aca="false">J375</f>
        <v>0.0271064814814815</v>
      </c>
      <c r="N375" s="24" t="n">
        <f aca="false">$N$3</f>
        <v>1</v>
      </c>
      <c r="O375" s="24" t="n">
        <f aca="false">$O$3</f>
        <v>16</v>
      </c>
      <c r="P375" s="24" t="n">
        <f aca="false">$P$3</f>
        <v>256</v>
      </c>
      <c r="Q375" s="24" t="n">
        <f aca="false">$Q$3</f>
        <v>4096</v>
      </c>
      <c r="R375" s="24"/>
      <c r="S375" s="43" t="n">
        <f aca="false">M375</f>
        <v>0.0271064814814815</v>
      </c>
      <c r="T375" s="24" t="n">
        <f aca="false">$O$3</f>
        <v>16</v>
      </c>
      <c r="U375" s="24" t="n">
        <f aca="false">$P$3</f>
        <v>256</v>
      </c>
      <c r="V375" s="24" t="n">
        <f aca="false">$Q$3</f>
        <v>4096</v>
      </c>
      <c r="W375" s="35"/>
      <c r="X375" s="24" t="n">
        <f aca="false">$N$3</f>
        <v>1</v>
      </c>
      <c r="Y375" s="36" t="n">
        <f aca="false">S375</f>
        <v>0.0271064814814815</v>
      </c>
      <c r="Z375" s="24" t="n">
        <f aca="false">$P$3</f>
        <v>256</v>
      </c>
      <c r="AA375" s="24" t="n">
        <f aca="false">$Q$3</f>
        <v>4096</v>
      </c>
      <c r="AB375" s="35"/>
      <c r="AC375" s="24" t="n">
        <f aca="false">$N$3</f>
        <v>1</v>
      </c>
      <c r="AD375" s="24" t="n">
        <f aca="false">$O$3</f>
        <v>16</v>
      </c>
      <c r="AE375" s="36" t="n">
        <f aca="false">Y375</f>
        <v>0.0271064814814815</v>
      </c>
      <c r="AF375" s="24" t="n">
        <f aca="false">$Q$3</f>
        <v>4096</v>
      </c>
      <c r="AG375" s="35"/>
      <c r="AH375" s="24" t="n">
        <f aca="false">$N$3</f>
        <v>1</v>
      </c>
      <c r="AI375" s="24" t="n">
        <f aca="false">$O$3</f>
        <v>16</v>
      </c>
      <c r="AJ375" s="24" t="n">
        <f aca="false">$P$3</f>
        <v>256</v>
      </c>
      <c r="AK375" s="36" t="n">
        <f aca="false">AE375</f>
        <v>0.0271064814814815</v>
      </c>
    </row>
    <row r="376" customFormat="false" ht="14.65" hidden="false" customHeight="false" outlineLevel="0" collapsed="false">
      <c r="I376" s="35" t="str">
        <f aca="false">ADDRESS(I374,3,1)</f>
        <v>$C$64</v>
      </c>
      <c r="J376" s="36" t="n">
        <f aca="true">INDIRECT(I376)</f>
        <v>0.0695023148148148</v>
      </c>
      <c r="K376" s="34" t="n">
        <f aca="false">MDETERM(X375:AA378)</f>
        <v>145401865.981014</v>
      </c>
      <c r="L376" s="34" t="n">
        <f aca="false">K376/K374</f>
        <v>0.00166984271033051</v>
      </c>
      <c r="M376" s="36" t="n">
        <f aca="false">J376</f>
        <v>0.0695023148148148</v>
      </c>
      <c r="N376" s="24" t="n">
        <f aca="false">$N$4</f>
        <v>1</v>
      </c>
      <c r="O376" s="24" t="n">
        <f aca="false">$O$4</f>
        <v>40</v>
      </c>
      <c r="P376" s="24" t="n">
        <f aca="false">$P$4</f>
        <v>1600</v>
      </c>
      <c r="Q376" s="24" t="n">
        <f aca="false">$Q$4</f>
        <v>64000</v>
      </c>
      <c r="R376" s="24"/>
      <c r="S376" s="43" t="n">
        <f aca="false">M376</f>
        <v>0.0695023148148148</v>
      </c>
      <c r="T376" s="24" t="n">
        <f aca="false">$O$4</f>
        <v>40</v>
      </c>
      <c r="U376" s="24" t="n">
        <f aca="false">$P$4</f>
        <v>1600</v>
      </c>
      <c r="V376" s="24" t="n">
        <f aca="false">$Q$4</f>
        <v>64000</v>
      </c>
      <c r="W376" s="35"/>
      <c r="X376" s="24" t="n">
        <f aca="false">$N$4</f>
        <v>1</v>
      </c>
      <c r="Y376" s="36" t="n">
        <f aca="false">S376</f>
        <v>0.0695023148148148</v>
      </c>
      <c r="Z376" s="24" t="n">
        <f aca="false">$P$4</f>
        <v>1600</v>
      </c>
      <c r="AA376" s="24" t="n">
        <f aca="false">$Q$4</f>
        <v>64000</v>
      </c>
      <c r="AB376" s="35"/>
      <c r="AC376" s="24" t="n">
        <f aca="false">$N$4</f>
        <v>1</v>
      </c>
      <c r="AD376" s="24" t="n">
        <f aca="false">$O$4</f>
        <v>40</v>
      </c>
      <c r="AE376" s="36" t="n">
        <f aca="false">Y376</f>
        <v>0.0695023148148148</v>
      </c>
      <c r="AF376" s="24" t="n">
        <f aca="false">$Q$4</f>
        <v>64000</v>
      </c>
      <c r="AG376" s="35"/>
      <c r="AH376" s="24" t="n">
        <f aca="false">$N$4</f>
        <v>1</v>
      </c>
      <c r="AI376" s="24" t="n">
        <f aca="false">$O$4</f>
        <v>40</v>
      </c>
      <c r="AJ376" s="24" t="n">
        <f aca="false">$P$4</f>
        <v>1600</v>
      </c>
      <c r="AK376" s="36" t="n">
        <f aca="false">AE376</f>
        <v>0.0695023148148148</v>
      </c>
    </row>
    <row r="377" customFormat="false" ht="14.65" hidden="false" customHeight="false" outlineLevel="0" collapsed="false">
      <c r="I377" s="35" t="str">
        <f aca="false">ADDRESS(I374,4,1)</f>
        <v>$D$64</v>
      </c>
      <c r="J377" s="36" t="n">
        <f aca="true">INDIRECT(I377)</f>
        <v>0.145266203703704</v>
      </c>
      <c r="K377" s="34" t="n">
        <f aca="false">MDETERM(AC375:AF378)</f>
        <v>138910.168858087</v>
      </c>
      <c r="L377" s="34" t="n">
        <f aca="false">K377/K374</f>
        <v>1.59528993175882E-006</v>
      </c>
      <c r="M377" s="36" t="n">
        <f aca="false">J377</f>
        <v>0.145266203703704</v>
      </c>
      <c r="N377" s="24" t="n">
        <f aca="false">$N$5</f>
        <v>1</v>
      </c>
      <c r="O377" s="24" t="n">
        <f aca="false">$O$5</f>
        <v>80</v>
      </c>
      <c r="P377" s="24" t="n">
        <f aca="false">$P$5</f>
        <v>6400</v>
      </c>
      <c r="Q377" s="24" t="n">
        <f aca="false">$Q$5</f>
        <v>512000</v>
      </c>
      <c r="R377" s="24"/>
      <c r="S377" s="43" t="n">
        <f aca="false">M377</f>
        <v>0.145266203703704</v>
      </c>
      <c r="T377" s="24" t="n">
        <f aca="false">$O$5</f>
        <v>80</v>
      </c>
      <c r="U377" s="24" t="n">
        <f aca="false">$P$5</f>
        <v>6400</v>
      </c>
      <c r="V377" s="24" t="n">
        <f aca="false">$Q$5</f>
        <v>512000</v>
      </c>
      <c r="W377" s="35"/>
      <c r="X377" s="24" t="n">
        <f aca="false">$N$5</f>
        <v>1</v>
      </c>
      <c r="Y377" s="36" t="n">
        <f aca="false">S377</f>
        <v>0.145266203703704</v>
      </c>
      <c r="Z377" s="24" t="n">
        <f aca="false">$P$5</f>
        <v>6400</v>
      </c>
      <c r="AA377" s="24" t="n">
        <f aca="false">$Q$5</f>
        <v>512000</v>
      </c>
      <c r="AB377" s="35"/>
      <c r="AC377" s="24" t="n">
        <f aca="false">$N$5</f>
        <v>1</v>
      </c>
      <c r="AD377" s="24" t="n">
        <f aca="false">$O$5</f>
        <v>80</v>
      </c>
      <c r="AE377" s="36" t="n">
        <f aca="false">Y377</f>
        <v>0.145266203703704</v>
      </c>
      <c r="AF377" s="24" t="n">
        <f aca="false">$Q$5</f>
        <v>512000</v>
      </c>
      <c r="AG377" s="35"/>
      <c r="AH377" s="24" t="n">
        <f aca="false">$N$5</f>
        <v>1</v>
      </c>
      <c r="AI377" s="24" t="n">
        <f aca="false">$O$5</f>
        <v>80</v>
      </c>
      <c r="AJ377" s="24" t="n">
        <f aca="false">$P$5</f>
        <v>6400</v>
      </c>
      <c r="AK377" s="36" t="n">
        <f aca="false">AE377</f>
        <v>0.145266203703704</v>
      </c>
    </row>
    <row r="378" customFormat="false" ht="14.65" hidden="false" customHeight="false" outlineLevel="0" collapsed="false">
      <c r="I378" s="35" t="str">
        <f aca="false">ADDRESS(I374,5,1)</f>
        <v>$E$64</v>
      </c>
      <c r="J378" s="36" t="n">
        <f aca="true">INDIRECT(I378)</f>
        <v>0.322152777777778</v>
      </c>
      <c r="K378" s="34" t="n">
        <f aca="false">MDETERM(AH375:AK378)</f>
        <v>255.159219444308</v>
      </c>
      <c r="L378" s="34" t="n">
        <f aca="false">K378/K374</f>
        <v>2.93033215005876E-009</v>
      </c>
      <c r="M378" s="36" t="n">
        <f aca="false">J378</f>
        <v>0.322152777777778</v>
      </c>
      <c r="N378" s="24" t="n">
        <f aca="false">$N$6</f>
        <v>1</v>
      </c>
      <c r="O378" s="44" t="n">
        <f aca="false">$O$6</f>
        <v>160.9</v>
      </c>
      <c r="P378" s="24" t="n">
        <f aca="false">$P$6</f>
        <v>25888.81</v>
      </c>
      <c r="Q378" s="24" t="n">
        <f aca="false">$Q$6</f>
        <v>4165509.529</v>
      </c>
      <c r="R378" s="24"/>
      <c r="S378" s="43" t="n">
        <f aca="false">M378</f>
        <v>0.322152777777778</v>
      </c>
      <c r="T378" s="44" t="n">
        <f aca="false">$O$6</f>
        <v>160.9</v>
      </c>
      <c r="U378" s="24" t="n">
        <f aca="false">$P$6</f>
        <v>25888.81</v>
      </c>
      <c r="V378" s="24" t="n">
        <f aca="false">$Q$6</f>
        <v>4165509.529</v>
      </c>
      <c r="W378" s="35"/>
      <c r="X378" s="24" t="n">
        <f aca="false">$N$6</f>
        <v>1</v>
      </c>
      <c r="Y378" s="36" t="n">
        <f aca="false">S378</f>
        <v>0.322152777777778</v>
      </c>
      <c r="Z378" s="24" t="n">
        <f aca="false">$P$6</f>
        <v>25888.81</v>
      </c>
      <c r="AA378" s="24" t="n">
        <f aca="false">$Q$6</f>
        <v>4165509.529</v>
      </c>
      <c r="AB378" s="35"/>
      <c r="AC378" s="24" t="n">
        <f aca="false">$N$6</f>
        <v>1</v>
      </c>
      <c r="AD378" s="44" t="n">
        <f aca="false">$O$6</f>
        <v>160.9</v>
      </c>
      <c r="AE378" s="36" t="n">
        <f aca="false">Y378</f>
        <v>0.322152777777778</v>
      </c>
      <c r="AF378" s="24" t="n">
        <f aca="false">$Q$6</f>
        <v>4165509.529</v>
      </c>
      <c r="AG378" s="35"/>
      <c r="AH378" s="24" t="n">
        <f aca="false">$N$6</f>
        <v>1</v>
      </c>
      <c r="AI378" s="44" t="n">
        <f aca="false">$O$6</f>
        <v>160.9</v>
      </c>
      <c r="AJ378" s="24" t="n">
        <f aca="false">$P$6</f>
        <v>25888.81</v>
      </c>
      <c r="AK378" s="36" t="n">
        <f aca="false">AE378</f>
        <v>0.322152777777778</v>
      </c>
    </row>
    <row r="379" customFormat="false" ht="14.65" hidden="false" customHeight="false" outlineLevel="0" collapsed="false">
      <c r="I379" s="35"/>
      <c r="J379" s="36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</row>
    <row r="380" customFormat="false" ht="14.65" hidden="false" customHeight="false" outlineLevel="0" collapsed="false">
      <c r="I380" s="34" t="n">
        <f aca="false">I374+1</f>
        <v>65</v>
      </c>
      <c r="J380" s="41" t="n">
        <f aca="false">L381+$F$1*L382+L383*$F$1*$F$1+L384*$F$1*$F$1*$F$1</f>
        <v>0.148609307002698</v>
      </c>
      <c r="K380" s="34" t="n">
        <f aca="false">MDETERM(N381:Q384)</f>
        <v>87075186831.3602</v>
      </c>
      <c r="L380" s="35"/>
      <c r="M380" s="35"/>
      <c r="N380" s="24" t="s">
        <v>6</v>
      </c>
      <c r="O380" s="24" t="s">
        <v>7</v>
      </c>
      <c r="P380" s="24" t="s">
        <v>8</v>
      </c>
      <c r="Q380" s="24" t="s">
        <v>9</v>
      </c>
      <c r="R380" s="24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</row>
    <row r="381" customFormat="false" ht="14.65" hidden="false" customHeight="false" outlineLevel="0" collapsed="false">
      <c r="I381" s="35" t="str">
        <f aca="false">ADDRESS(I380,2,1)</f>
        <v>$B$65</v>
      </c>
      <c r="J381" s="36" t="n">
        <f aca="true">INDIRECT(I381)</f>
        <v>0.0274884259259259</v>
      </c>
      <c r="K381" s="34" t="n">
        <f aca="false">MDETERM(S381:V384)</f>
        <v>-1341909.96177137</v>
      </c>
      <c r="L381" s="34" t="n">
        <f aca="false">K381/K380</f>
        <v>-1.54109340513994E-005</v>
      </c>
      <c r="M381" s="36" t="n">
        <f aca="false">J381</f>
        <v>0.0274884259259259</v>
      </c>
      <c r="N381" s="24" t="n">
        <f aca="false">$N$3</f>
        <v>1</v>
      </c>
      <c r="O381" s="24" t="n">
        <f aca="false">$O$3</f>
        <v>16</v>
      </c>
      <c r="P381" s="24" t="n">
        <f aca="false">$P$3</f>
        <v>256</v>
      </c>
      <c r="Q381" s="24" t="n">
        <f aca="false">$Q$3</f>
        <v>4096</v>
      </c>
      <c r="R381" s="24"/>
      <c r="S381" s="43" t="n">
        <f aca="false">M381</f>
        <v>0.0274884259259259</v>
      </c>
      <c r="T381" s="24" t="n">
        <f aca="false">$O$3</f>
        <v>16</v>
      </c>
      <c r="U381" s="24" t="n">
        <f aca="false">$P$3</f>
        <v>256</v>
      </c>
      <c r="V381" s="24" t="n">
        <f aca="false">$Q$3</f>
        <v>4096</v>
      </c>
      <c r="W381" s="35"/>
      <c r="X381" s="24" t="n">
        <f aca="false">$N$3</f>
        <v>1</v>
      </c>
      <c r="Y381" s="36" t="n">
        <f aca="false">S381</f>
        <v>0.0274884259259259</v>
      </c>
      <c r="Z381" s="24" t="n">
        <f aca="false">$P$3</f>
        <v>256</v>
      </c>
      <c r="AA381" s="24" t="n">
        <f aca="false">$Q$3</f>
        <v>4096</v>
      </c>
      <c r="AB381" s="35"/>
      <c r="AC381" s="24" t="n">
        <f aca="false">$N$3</f>
        <v>1</v>
      </c>
      <c r="AD381" s="24" t="n">
        <f aca="false">$O$3</f>
        <v>16</v>
      </c>
      <c r="AE381" s="36" t="n">
        <f aca="false">Y381</f>
        <v>0.0274884259259259</v>
      </c>
      <c r="AF381" s="24" t="n">
        <f aca="false">$Q$3</f>
        <v>4096</v>
      </c>
      <c r="AG381" s="35"/>
      <c r="AH381" s="24" t="n">
        <f aca="false">$N$3</f>
        <v>1</v>
      </c>
      <c r="AI381" s="24" t="n">
        <f aca="false">$O$3</f>
        <v>16</v>
      </c>
      <c r="AJ381" s="24" t="n">
        <f aca="false">$P$3</f>
        <v>256</v>
      </c>
      <c r="AK381" s="36" t="n">
        <f aca="false">AE381</f>
        <v>0.0274884259259259</v>
      </c>
    </row>
    <row r="382" customFormat="false" ht="14.65" hidden="false" customHeight="false" outlineLevel="0" collapsed="false">
      <c r="I382" s="35" t="str">
        <f aca="false">ADDRESS(I380,3,1)</f>
        <v>$C$65</v>
      </c>
      <c r="J382" s="36" t="n">
        <f aca="true">INDIRECT(I382)</f>
        <v>0.0705208333333333</v>
      </c>
      <c r="K382" s="34" t="n">
        <f aca="false">MDETERM(X381:AA384)</f>
        <v>147282480.355157</v>
      </c>
      <c r="L382" s="34" t="n">
        <f aca="false">K382/K380</f>
        <v>0.00169144030251007</v>
      </c>
      <c r="M382" s="36" t="n">
        <f aca="false">J382</f>
        <v>0.0705208333333333</v>
      </c>
      <c r="N382" s="24" t="n">
        <f aca="false">$N$4</f>
        <v>1</v>
      </c>
      <c r="O382" s="24" t="n">
        <f aca="false">$O$4</f>
        <v>40</v>
      </c>
      <c r="P382" s="24" t="n">
        <f aca="false">$P$4</f>
        <v>1600</v>
      </c>
      <c r="Q382" s="24" t="n">
        <f aca="false">$Q$4</f>
        <v>64000</v>
      </c>
      <c r="R382" s="24"/>
      <c r="S382" s="43" t="n">
        <f aca="false">M382</f>
        <v>0.0705208333333333</v>
      </c>
      <c r="T382" s="24" t="n">
        <f aca="false">$O$4</f>
        <v>40</v>
      </c>
      <c r="U382" s="24" t="n">
        <f aca="false">$P$4</f>
        <v>1600</v>
      </c>
      <c r="V382" s="24" t="n">
        <f aca="false">$Q$4</f>
        <v>64000</v>
      </c>
      <c r="W382" s="35"/>
      <c r="X382" s="24" t="n">
        <f aca="false">$N$4</f>
        <v>1</v>
      </c>
      <c r="Y382" s="36" t="n">
        <f aca="false">S382</f>
        <v>0.0705208333333333</v>
      </c>
      <c r="Z382" s="24" t="n">
        <f aca="false">$P$4</f>
        <v>1600</v>
      </c>
      <c r="AA382" s="24" t="n">
        <f aca="false">$Q$4</f>
        <v>64000</v>
      </c>
      <c r="AB382" s="35"/>
      <c r="AC382" s="24" t="n">
        <f aca="false">$N$4</f>
        <v>1</v>
      </c>
      <c r="AD382" s="24" t="n">
        <f aca="false">$O$4</f>
        <v>40</v>
      </c>
      <c r="AE382" s="36" t="n">
        <f aca="false">Y382</f>
        <v>0.0705208333333333</v>
      </c>
      <c r="AF382" s="24" t="n">
        <f aca="false">$Q$4</f>
        <v>64000</v>
      </c>
      <c r="AG382" s="35"/>
      <c r="AH382" s="24" t="n">
        <f aca="false">$N$4</f>
        <v>1</v>
      </c>
      <c r="AI382" s="24" t="n">
        <f aca="false">$O$4</f>
        <v>40</v>
      </c>
      <c r="AJ382" s="24" t="n">
        <f aca="false">$P$4</f>
        <v>1600</v>
      </c>
      <c r="AK382" s="36" t="n">
        <f aca="false">AE382</f>
        <v>0.0705208333333333</v>
      </c>
    </row>
    <row r="383" customFormat="false" ht="14.65" hidden="false" customHeight="false" outlineLevel="0" collapsed="false">
      <c r="I383" s="35" t="str">
        <f aca="false">ADDRESS(I380,4,1)</f>
        <v>$D$65</v>
      </c>
      <c r="J383" s="36" t="n">
        <f aca="true">INDIRECT(I383)</f>
        <v>0.147638888888889</v>
      </c>
      <c r="K383" s="34" t="n">
        <f aca="false">MDETERM(AC381:AF384)</f>
        <v>145442.524210296</v>
      </c>
      <c r="L383" s="34" t="n">
        <f aca="false">K383/K380</f>
        <v>1.67030964276857E-006</v>
      </c>
      <c r="M383" s="36" t="n">
        <f aca="false">J383</f>
        <v>0.147638888888889</v>
      </c>
      <c r="N383" s="24" t="n">
        <f aca="false">$N$5</f>
        <v>1</v>
      </c>
      <c r="O383" s="24" t="n">
        <f aca="false">$O$5</f>
        <v>80</v>
      </c>
      <c r="P383" s="24" t="n">
        <f aca="false">$P$5</f>
        <v>6400</v>
      </c>
      <c r="Q383" s="24" t="n">
        <f aca="false">$Q$5</f>
        <v>512000</v>
      </c>
      <c r="R383" s="24"/>
      <c r="S383" s="43" t="n">
        <f aca="false">M383</f>
        <v>0.147638888888889</v>
      </c>
      <c r="T383" s="24" t="n">
        <f aca="false">$O$5</f>
        <v>80</v>
      </c>
      <c r="U383" s="24" t="n">
        <f aca="false">$P$5</f>
        <v>6400</v>
      </c>
      <c r="V383" s="24" t="n">
        <f aca="false">$Q$5</f>
        <v>512000</v>
      </c>
      <c r="W383" s="35"/>
      <c r="X383" s="24" t="n">
        <f aca="false">$N$5</f>
        <v>1</v>
      </c>
      <c r="Y383" s="36" t="n">
        <f aca="false">S383</f>
        <v>0.147638888888889</v>
      </c>
      <c r="Z383" s="24" t="n">
        <f aca="false">$P$5</f>
        <v>6400</v>
      </c>
      <c r="AA383" s="24" t="n">
        <f aca="false">$Q$5</f>
        <v>512000</v>
      </c>
      <c r="AB383" s="35"/>
      <c r="AC383" s="24" t="n">
        <f aca="false">$N$5</f>
        <v>1</v>
      </c>
      <c r="AD383" s="24" t="n">
        <f aca="false">$O$5</f>
        <v>80</v>
      </c>
      <c r="AE383" s="36" t="n">
        <f aca="false">Y383</f>
        <v>0.147638888888889</v>
      </c>
      <c r="AF383" s="24" t="n">
        <f aca="false">$Q$5</f>
        <v>512000</v>
      </c>
      <c r="AG383" s="35"/>
      <c r="AH383" s="24" t="n">
        <f aca="false">$N$5</f>
        <v>1</v>
      </c>
      <c r="AI383" s="24" t="n">
        <f aca="false">$O$5</f>
        <v>80</v>
      </c>
      <c r="AJ383" s="24" t="n">
        <f aca="false">$P$5</f>
        <v>6400</v>
      </c>
      <c r="AK383" s="36" t="n">
        <f aca="false">AE383</f>
        <v>0.147638888888889</v>
      </c>
    </row>
    <row r="384" customFormat="false" ht="14.65" hidden="false" customHeight="false" outlineLevel="0" collapsed="false">
      <c r="I384" s="35" t="str">
        <f aca="false">ADDRESS(I380,5,1)</f>
        <v>$E$65</v>
      </c>
      <c r="J384" s="36" t="n">
        <f aca="true">INDIRECT(I384)</f>
        <v>0.328796296296296</v>
      </c>
      <c r="K384" s="34" t="n">
        <f aca="false">MDETERM(AH381:AK384)</f>
        <v>280.459297222135</v>
      </c>
      <c r="L384" s="34" t="n">
        <f aca="false">K384/K380</f>
        <v>3.22088653987392E-009</v>
      </c>
      <c r="M384" s="36" t="n">
        <f aca="false">J384</f>
        <v>0.328796296296296</v>
      </c>
      <c r="N384" s="24" t="n">
        <f aca="false">$N$6</f>
        <v>1</v>
      </c>
      <c r="O384" s="44" t="n">
        <f aca="false">$O$6</f>
        <v>160.9</v>
      </c>
      <c r="P384" s="24" t="n">
        <f aca="false">$P$6</f>
        <v>25888.81</v>
      </c>
      <c r="Q384" s="24" t="n">
        <f aca="false">$Q$6</f>
        <v>4165509.529</v>
      </c>
      <c r="R384" s="24"/>
      <c r="S384" s="43" t="n">
        <f aca="false">M384</f>
        <v>0.328796296296296</v>
      </c>
      <c r="T384" s="44" t="n">
        <f aca="false">$O$6</f>
        <v>160.9</v>
      </c>
      <c r="U384" s="24" t="n">
        <f aca="false">$P$6</f>
        <v>25888.81</v>
      </c>
      <c r="V384" s="24" t="n">
        <f aca="false">$Q$6</f>
        <v>4165509.529</v>
      </c>
      <c r="W384" s="35"/>
      <c r="X384" s="24" t="n">
        <f aca="false">$N$6</f>
        <v>1</v>
      </c>
      <c r="Y384" s="36" t="n">
        <f aca="false">S384</f>
        <v>0.328796296296296</v>
      </c>
      <c r="Z384" s="24" t="n">
        <f aca="false">$P$6</f>
        <v>25888.81</v>
      </c>
      <c r="AA384" s="24" t="n">
        <f aca="false">$Q$6</f>
        <v>4165509.529</v>
      </c>
      <c r="AB384" s="35"/>
      <c r="AC384" s="24" t="n">
        <f aca="false">$N$6</f>
        <v>1</v>
      </c>
      <c r="AD384" s="44" t="n">
        <f aca="false">$O$6</f>
        <v>160.9</v>
      </c>
      <c r="AE384" s="36" t="n">
        <f aca="false">Y384</f>
        <v>0.328796296296296</v>
      </c>
      <c r="AF384" s="24" t="n">
        <f aca="false">$Q$6</f>
        <v>4165509.529</v>
      </c>
      <c r="AG384" s="35"/>
      <c r="AH384" s="24" t="n">
        <f aca="false">$N$6</f>
        <v>1</v>
      </c>
      <c r="AI384" s="44" t="n">
        <f aca="false">$O$6</f>
        <v>160.9</v>
      </c>
      <c r="AJ384" s="24" t="n">
        <f aca="false">$P$6</f>
        <v>25888.81</v>
      </c>
      <c r="AK384" s="36" t="n">
        <f aca="false">AE384</f>
        <v>0.328796296296296</v>
      </c>
    </row>
    <row r="385" customFormat="false" ht="14.65" hidden="false" customHeight="false" outlineLevel="0" collapsed="false">
      <c r="I385" s="35"/>
      <c r="J385" s="36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</row>
    <row r="386" customFormat="false" ht="14.65" hidden="false" customHeight="false" outlineLevel="0" collapsed="false">
      <c r="I386" s="34" t="n">
        <f aca="false">I380+1</f>
        <v>66</v>
      </c>
      <c r="J386" s="41" t="n">
        <f aca="false">L387+$F$1*L388+L389*$F$1*$F$1+L390*$F$1*$F$1*$F$1</f>
        <v>0.151152642857779</v>
      </c>
      <c r="K386" s="34" t="n">
        <f aca="false">MDETERM(N387:Q390)</f>
        <v>87075186831.3602</v>
      </c>
      <c r="L386" s="35"/>
      <c r="M386" s="35"/>
      <c r="N386" s="24" t="s">
        <v>6</v>
      </c>
      <c r="O386" s="24" t="s">
        <v>7</v>
      </c>
      <c r="P386" s="24" t="s">
        <v>8</v>
      </c>
      <c r="Q386" s="24" t="s">
        <v>9</v>
      </c>
      <c r="R386" s="24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</row>
    <row r="387" customFormat="false" ht="14.65" hidden="false" customHeight="false" outlineLevel="0" collapsed="false">
      <c r="I387" s="35" t="str">
        <f aca="false">ADDRESS(I386,2,1)</f>
        <v>$B$66</v>
      </c>
      <c r="J387" s="36" t="n">
        <f aca="true">INDIRECT(I387)</f>
        <v>0.0278819444444444</v>
      </c>
      <c r="K387" s="34" t="n">
        <f aca="false">MDETERM(S387:V390)</f>
        <v>-1720445.43414034</v>
      </c>
      <c r="L387" s="34" t="n">
        <f aca="false">K387/K386</f>
        <v>-1.97581595486249E-005</v>
      </c>
      <c r="M387" s="36" t="n">
        <f aca="false">J387</f>
        <v>0.0278819444444444</v>
      </c>
      <c r="N387" s="24" t="n">
        <f aca="false">$N$3</f>
        <v>1</v>
      </c>
      <c r="O387" s="24" t="n">
        <f aca="false">$O$3</f>
        <v>16</v>
      </c>
      <c r="P387" s="24" t="n">
        <f aca="false">$P$3</f>
        <v>256</v>
      </c>
      <c r="Q387" s="24" t="n">
        <f aca="false">$Q$3</f>
        <v>4096</v>
      </c>
      <c r="R387" s="24"/>
      <c r="S387" s="43" t="n">
        <f aca="false">M387</f>
        <v>0.0278819444444444</v>
      </c>
      <c r="T387" s="24" t="n">
        <f aca="false">$O$3</f>
        <v>16</v>
      </c>
      <c r="U387" s="24" t="n">
        <f aca="false">$P$3</f>
        <v>256</v>
      </c>
      <c r="V387" s="24" t="n">
        <f aca="false">$Q$3</f>
        <v>4096</v>
      </c>
      <c r="W387" s="35"/>
      <c r="X387" s="24" t="n">
        <f aca="false">$N$3</f>
        <v>1</v>
      </c>
      <c r="Y387" s="36" t="n">
        <f aca="false">S387</f>
        <v>0.0278819444444444</v>
      </c>
      <c r="Z387" s="24" t="n">
        <f aca="false">$P$3</f>
        <v>256</v>
      </c>
      <c r="AA387" s="24" t="n">
        <f aca="false">$Q$3</f>
        <v>4096</v>
      </c>
      <c r="AB387" s="35"/>
      <c r="AC387" s="24" t="n">
        <f aca="false">$N$3</f>
        <v>1</v>
      </c>
      <c r="AD387" s="24" t="n">
        <f aca="false">$O$3</f>
        <v>16</v>
      </c>
      <c r="AE387" s="36" t="n">
        <f aca="false">Y387</f>
        <v>0.0278819444444444</v>
      </c>
      <c r="AF387" s="24" t="n">
        <f aca="false">$Q$3</f>
        <v>4096</v>
      </c>
      <c r="AG387" s="35"/>
      <c r="AH387" s="24" t="n">
        <f aca="false">$N$3</f>
        <v>1</v>
      </c>
      <c r="AI387" s="24" t="n">
        <f aca="false">$O$3</f>
        <v>16</v>
      </c>
      <c r="AJ387" s="24" t="n">
        <f aca="false">$P$3</f>
        <v>256</v>
      </c>
      <c r="AK387" s="36" t="n">
        <f aca="false">AE387</f>
        <v>0.0278819444444444</v>
      </c>
    </row>
    <row r="388" customFormat="false" ht="14.65" hidden="false" customHeight="false" outlineLevel="0" collapsed="false">
      <c r="I388" s="35" t="str">
        <f aca="false">ADDRESS(I386,3,1)</f>
        <v>$C$66</v>
      </c>
      <c r="J388" s="36" t="n">
        <f aca="true">INDIRECT(I388)</f>
        <v>0.0715972222222222</v>
      </c>
      <c r="K388" s="34" t="n">
        <f aca="false">MDETERM(X387:AA390)</f>
        <v>149344361.682714</v>
      </c>
      <c r="L388" s="34" t="n">
        <f aca="false">K388/K386</f>
        <v>0.00171511962382522</v>
      </c>
      <c r="M388" s="36" t="n">
        <f aca="false">J388</f>
        <v>0.0715972222222222</v>
      </c>
      <c r="N388" s="24" t="n">
        <f aca="false">$N$4</f>
        <v>1</v>
      </c>
      <c r="O388" s="24" t="n">
        <f aca="false">$O$4</f>
        <v>40</v>
      </c>
      <c r="P388" s="24" t="n">
        <f aca="false">$P$4</f>
        <v>1600</v>
      </c>
      <c r="Q388" s="24" t="n">
        <f aca="false">$Q$4</f>
        <v>64000</v>
      </c>
      <c r="R388" s="24"/>
      <c r="S388" s="43" t="n">
        <f aca="false">M388</f>
        <v>0.0715972222222222</v>
      </c>
      <c r="T388" s="24" t="n">
        <f aca="false">$O$4</f>
        <v>40</v>
      </c>
      <c r="U388" s="24" t="n">
        <f aca="false">$P$4</f>
        <v>1600</v>
      </c>
      <c r="V388" s="24" t="n">
        <f aca="false">$Q$4</f>
        <v>64000</v>
      </c>
      <c r="W388" s="35"/>
      <c r="X388" s="24" t="n">
        <f aca="false">$N$4</f>
        <v>1</v>
      </c>
      <c r="Y388" s="36" t="n">
        <f aca="false">S388</f>
        <v>0.0715972222222222</v>
      </c>
      <c r="Z388" s="24" t="n">
        <f aca="false">$P$4</f>
        <v>1600</v>
      </c>
      <c r="AA388" s="24" t="n">
        <f aca="false">$Q$4</f>
        <v>64000</v>
      </c>
      <c r="AB388" s="35"/>
      <c r="AC388" s="24" t="n">
        <f aca="false">$N$4</f>
        <v>1</v>
      </c>
      <c r="AD388" s="24" t="n">
        <f aca="false">$O$4</f>
        <v>40</v>
      </c>
      <c r="AE388" s="36" t="n">
        <f aca="false">Y388</f>
        <v>0.0715972222222222</v>
      </c>
      <c r="AF388" s="24" t="n">
        <f aca="false">$Q$4</f>
        <v>64000</v>
      </c>
      <c r="AG388" s="35"/>
      <c r="AH388" s="24" t="n">
        <f aca="false">$N$4</f>
        <v>1</v>
      </c>
      <c r="AI388" s="24" t="n">
        <f aca="false">$O$4</f>
        <v>40</v>
      </c>
      <c r="AJ388" s="24" t="n">
        <f aca="false">$P$4</f>
        <v>1600</v>
      </c>
      <c r="AK388" s="36" t="n">
        <f aca="false">AE388</f>
        <v>0.0715972222222222</v>
      </c>
    </row>
    <row r="389" customFormat="false" ht="14.65" hidden="false" customHeight="false" outlineLevel="0" collapsed="false">
      <c r="I389" s="35" t="str">
        <f aca="false">ADDRESS(I386,4,1)</f>
        <v>$D$66</v>
      </c>
      <c r="J389" s="36" t="n">
        <f aca="true">INDIRECT(I389)</f>
        <v>0.150162037037037</v>
      </c>
      <c r="K389" s="34" t="n">
        <f aca="false">MDETERM(AC387:AF390)</f>
        <v>151365.765165832</v>
      </c>
      <c r="L389" s="34" t="n">
        <f aca="false">K389/K386</f>
        <v>1.73833408430102E-006</v>
      </c>
      <c r="M389" s="36" t="n">
        <f aca="false">J389</f>
        <v>0.150162037037037</v>
      </c>
      <c r="N389" s="24" t="n">
        <f aca="false">$N$5</f>
        <v>1</v>
      </c>
      <c r="O389" s="24" t="n">
        <f aca="false">$O$5</f>
        <v>80</v>
      </c>
      <c r="P389" s="24" t="n">
        <f aca="false">$P$5</f>
        <v>6400</v>
      </c>
      <c r="Q389" s="24" t="n">
        <f aca="false">$Q$5</f>
        <v>512000</v>
      </c>
      <c r="R389" s="24"/>
      <c r="S389" s="43" t="n">
        <f aca="false">M389</f>
        <v>0.150162037037037</v>
      </c>
      <c r="T389" s="24" t="n">
        <f aca="false">$O$5</f>
        <v>80</v>
      </c>
      <c r="U389" s="24" t="n">
        <f aca="false">$P$5</f>
        <v>6400</v>
      </c>
      <c r="V389" s="24" t="n">
        <f aca="false">$Q$5</f>
        <v>512000</v>
      </c>
      <c r="W389" s="35"/>
      <c r="X389" s="24" t="n">
        <f aca="false">$N$5</f>
        <v>1</v>
      </c>
      <c r="Y389" s="36" t="n">
        <f aca="false">S389</f>
        <v>0.150162037037037</v>
      </c>
      <c r="Z389" s="24" t="n">
        <f aca="false">$P$5</f>
        <v>6400</v>
      </c>
      <c r="AA389" s="24" t="n">
        <f aca="false">$Q$5</f>
        <v>512000</v>
      </c>
      <c r="AB389" s="35"/>
      <c r="AC389" s="24" t="n">
        <f aca="false">$N$5</f>
        <v>1</v>
      </c>
      <c r="AD389" s="24" t="n">
        <f aca="false">$O$5</f>
        <v>80</v>
      </c>
      <c r="AE389" s="36" t="n">
        <f aca="false">Y389</f>
        <v>0.150162037037037</v>
      </c>
      <c r="AF389" s="24" t="n">
        <f aca="false">$Q$5</f>
        <v>512000</v>
      </c>
      <c r="AG389" s="35"/>
      <c r="AH389" s="24" t="n">
        <f aca="false">$N$5</f>
        <v>1</v>
      </c>
      <c r="AI389" s="24" t="n">
        <f aca="false">$O$5</f>
        <v>80</v>
      </c>
      <c r="AJ389" s="24" t="n">
        <f aca="false">$P$5</f>
        <v>6400</v>
      </c>
      <c r="AK389" s="36" t="n">
        <f aca="false">AE389</f>
        <v>0.150162037037037</v>
      </c>
    </row>
    <row r="390" customFormat="false" ht="14.65" hidden="false" customHeight="false" outlineLevel="0" collapsed="false">
      <c r="I390" s="35" t="str">
        <f aca="false">ADDRESS(I386,5,1)</f>
        <v>$E$66</v>
      </c>
      <c r="J390" s="36" t="n">
        <f aca="true">INDIRECT(I390)</f>
        <v>0.335972222222222</v>
      </c>
      <c r="K390" s="34" t="n">
        <f aca="false">MDETERM(AH387:AK390)</f>
        <v>314.097741666663</v>
      </c>
      <c r="L390" s="34" t="n">
        <f aca="false">K390/K386</f>
        <v>3.60720146687691E-009</v>
      </c>
      <c r="M390" s="36" t="n">
        <f aca="false">J390</f>
        <v>0.335972222222222</v>
      </c>
      <c r="N390" s="24" t="n">
        <f aca="false">$N$6</f>
        <v>1</v>
      </c>
      <c r="O390" s="44" t="n">
        <f aca="false">$O$6</f>
        <v>160.9</v>
      </c>
      <c r="P390" s="24" t="n">
        <f aca="false">$P$6</f>
        <v>25888.81</v>
      </c>
      <c r="Q390" s="24" t="n">
        <f aca="false">$Q$6</f>
        <v>4165509.529</v>
      </c>
      <c r="R390" s="24"/>
      <c r="S390" s="43" t="n">
        <f aca="false">M390</f>
        <v>0.335972222222222</v>
      </c>
      <c r="T390" s="44" t="n">
        <f aca="false">$O$6</f>
        <v>160.9</v>
      </c>
      <c r="U390" s="24" t="n">
        <f aca="false">$P$6</f>
        <v>25888.81</v>
      </c>
      <c r="V390" s="24" t="n">
        <f aca="false">$Q$6</f>
        <v>4165509.529</v>
      </c>
      <c r="W390" s="35"/>
      <c r="X390" s="24" t="n">
        <f aca="false">$N$6</f>
        <v>1</v>
      </c>
      <c r="Y390" s="36" t="n">
        <f aca="false">S390</f>
        <v>0.335972222222222</v>
      </c>
      <c r="Z390" s="24" t="n">
        <f aca="false">$P$6</f>
        <v>25888.81</v>
      </c>
      <c r="AA390" s="24" t="n">
        <f aca="false">$Q$6</f>
        <v>4165509.529</v>
      </c>
      <c r="AB390" s="35"/>
      <c r="AC390" s="24" t="n">
        <f aca="false">$N$6</f>
        <v>1</v>
      </c>
      <c r="AD390" s="44" t="n">
        <f aca="false">$O$6</f>
        <v>160.9</v>
      </c>
      <c r="AE390" s="36" t="n">
        <f aca="false">Y390</f>
        <v>0.335972222222222</v>
      </c>
      <c r="AF390" s="24" t="n">
        <f aca="false">$Q$6</f>
        <v>4165509.529</v>
      </c>
      <c r="AG390" s="35"/>
      <c r="AH390" s="24" t="n">
        <f aca="false">$N$6</f>
        <v>1</v>
      </c>
      <c r="AI390" s="44" t="n">
        <f aca="false">$O$6</f>
        <v>160.9</v>
      </c>
      <c r="AJ390" s="24" t="n">
        <f aca="false">$P$6</f>
        <v>25888.81</v>
      </c>
      <c r="AK390" s="36" t="n">
        <f aca="false">AE390</f>
        <v>0.335972222222222</v>
      </c>
    </row>
    <row r="391" customFormat="false" ht="14.65" hidden="false" customHeight="false" outlineLevel="0" collapsed="false">
      <c r="I391" s="35"/>
      <c r="J391" s="36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</row>
    <row r="392" customFormat="false" ht="14.65" hidden="false" customHeight="false" outlineLevel="0" collapsed="false">
      <c r="I392" s="34" t="n">
        <f aca="false">I386+1</f>
        <v>67</v>
      </c>
      <c r="J392" s="41" t="n">
        <f aca="false">L393+$F$1*L394+L395*$F$1*$F$1+L396*$F$1*$F$1*$F$1</f>
        <v>0.153870918171726</v>
      </c>
      <c r="K392" s="34" t="n">
        <f aca="false">MDETERM(N393:Q396)</f>
        <v>87075186831.3602</v>
      </c>
      <c r="L392" s="35"/>
      <c r="M392" s="35"/>
      <c r="N392" s="24" t="s">
        <v>6</v>
      </c>
      <c r="O392" s="24" t="s">
        <v>7</v>
      </c>
      <c r="P392" s="24" t="s">
        <v>8</v>
      </c>
      <c r="Q392" s="24" t="s">
        <v>9</v>
      </c>
      <c r="R392" s="24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</row>
    <row r="393" customFormat="false" ht="14.65" hidden="false" customHeight="false" outlineLevel="0" collapsed="false">
      <c r="I393" s="35" t="str">
        <f aca="false">ADDRESS(I392,2,1)</f>
        <v>$B$67</v>
      </c>
      <c r="J393" s="36" t="n">
        <f aca="true">INDIRECT(I393)</f>
        <v>0.0282986111111111</v>
      </c>
      <c r="K393" s="34" t="n">
        <f aca="false">MDETERM(S393:V396)</f>
        <v>-4403937.47378703</v>
      </c>
      <c r="L393" s="34" t="n">
        <f aca="false">K393/K392</f>
        <v>-5.05762621252389E-005</v>
      </c>
      <c r="M393" s="36" t="n">
        <f aca="false">J393</f>
        <v>0.0282986111111111</v>
      </c>
      <c r="N393" s="24" t="n">
        <f aca="false">$N$3</f>
        <v>1</v>
      </c>
      <c r="O393" s="24" t="n">
        <f aca="false">$O$3</f>
        <v>16</v>
      </c>
      <c r="P393" s="24" t="n">
        <f aca="false">$P$3</f>
        <v>256</v>
      </c>
      <c r="Q393" s="24" t="n">
        <f aca="false">$Q$3</f>
        <v>4096</v>
      </c>
      <c r="R393" s="24"/>
      <c r="S393" s="43" t="n">
        <f aca="false">M393</f>
        <v>0.0282986111111111</v>
      </c>
      <c r="T393" s="24" t="n">
        <f aca="false">$O$3</f>
        <v>16</v>
      </c>
      <c r="U393" s="24" t="n">
        <f aca="false">$P$3</f>
        <v>256</v>
      </c>
      <c r="V393" s="24" t="n">
        <f aca="false">$Q$3</f>
        <v>4096</v>
      </c>
      <c r="W393" s="35"/>
      <c r="X393" s="24" t="n">
        <f aca="false">$N$3</f>
        <v>1</v>
      </c>
      <c r="Y393" s="36" t="n">
        <f aca="false">S393</f>
        <v>0.0282986111111111</v>
      </c>
      <c r="Z393" s="24" t="n">
        <f aca="false">$P$3</f>
        <v>256</v>
      </c>
      <c r="AA393" s="24" t="n">
        <f aca="false">$Q$3</f>
        <v>4096</v>
      </c>
      <c r="AB393" s="35"/>
      <c r="AC393" s="24" t="n">
        <f aca="false">$N$3</f>
        <v>1</v>
      </c>
      <c r="AD393" s="24" t="n">
        <f aca="false">$O$3</f>
        <v>16</v>
      </c>
      <c r="AE393" s="36" t="n">
        <f aca="false">Y393</f>
        <v>0.0282986111111111</v>
      </c>
      <c r="AF393" s="24" t="n">
        <f aca="false">$Q$3</f>
        <v>4096</v>
      </c>
      <c r="AG393" s="35"/>
      <c r="AH393" s="24" t="n">
        <f aca="false">$N$3</f>
        <v>1</v>
      </c>
      <c r="AI393" s="24" t="n">
        <f aca="false">$O$3</f>
        <v>16</v>
      </c>
      <c r="AJ393" s="24" t="n">
        <f aca="false">$P$3</f>
        <v>256</v>
      </c>
      <c r="AK393" s="36" t="n">
        <f aca="false">AE393</f>
        <v>0.0282986111111111</v>
      </c>
    </row>
    <row r="394" customFormat="false" ht="14.65" hidden="false" customHeight="false" outlineLevel="0" collapsed="false">
      <c r="I394" s="35" t="str">
        <f aca="false">ADDRESS(I392,3,1)</f>
        <v>$C$67</v>
      </c>
      <c r="J394" s="36" t="n">
        <f aca="true">INDIRECT(I394)</f>
        <v>0.0727546296296296</v>
      </c>
      <c r="K394" s="34" t="n">
        <f aca="false">MDETERM(X393:AA396)</f>
        <v>151711274.959739</v>
      </c>
      <c r="L394" s="34" t="n">
        <f aca="false">K394/K392</f>
        <v>0.00174230203207672</v>
      </c>
      <c r="M394" s="36" t="n">
        <f aca="false">J394</f>
        <v>0.0727546296296296</v>
      </c>
      <c r="N394" s="24" t="n">
        <f aca="false">$N$4</f>
        <v>1</v>
      </c>
      <c r="O394" s="24" t="n">
        <f aca="false">$O$4</f>
        <v>40</v>
      </c>
      <c r="P394" s="24" t="n">
        <f aca="false">$P$4</f>
        <v>1600</v>
      </c>
      <c r="Q394" s="24" t="n">
        <f aca="false">$Q$4</f>
        <v>64000</v>
      </c>
      <c r="R394" s="24"/>
      <c r="S394" s="43" t="n">
        <f aca="false">M394</f>
        <v>0.0727546296296296</v>
      </c>
      <c r="T394" s="24" t="n">
        <f aca="false">$O$4</f>
        <v>40</v>
      </c>
      <c r="U394" s="24" t="n">
        <f aca="false">$P$4</f>
        <v>1600</v>
      </c>
      <c r="V394" s="24" t="n">
        <f aca="false">$Q$4</f>
        <v>64000</v>
      </c>
      <c r="W394" s="35"/>
      <c r="X394" s="24" t="n">
        <f aca="false">$N$4</f>
        <v>1</v>
      </c>
      <c r="Y394" s="36" t="n">
        <f aca="false">S394</f>
        <v>0.0727546296296296</v>
      </c>
      <c r="Z394" s="24" t="n">
        <f aca="false">$P$4</f>
        <v>1600</v>
      </c>
      <c r="AA394" s="24" t="n">
        <f aca="false">$Q$4</f>
        <v>64000</v>
      </c>
      <c r="AB394" s="35"/>
      <c r="AC394" s="24" t="n">
        <f aca="false">$N$4</f>
        <v>1</v>
      </c>
      <c r="AD394" s="24" t="n">
        <f aca="false">$O$4</f>
        <v>40</v>
      </c>
      <c r="AE394" s="36" t="n">
        <f aca="false">Y394</f>
        <v>0.0727546296296296</v>
      </c>
      <c r="AF394" s="24" t="n">
        <f aca="false">$Q$4</f>
        <v>64000</v>
      </c>
      <c r="AG394" s="35"/>
      <c r="AH394" s="24" t="n">
        <f aca="false">$N$4</f>
        <v>1</v>
      </c>
      <c r="AI394" s="24" t="n">
        <f aca="false">$O$4</f>
        <v>40</v>
      </c>
      <c r="AJ394" s="24" t="n">
        <f aca="false">$P$4</f>
        <v>1600</v>
      </c>
      <c r="AK394" s="36" t="n">
        <f aca="false">AE394</f>
        <v>0.0727546296296296</v>
      </c>
    </row>
    <row r="395" customFormat="false" ht="14.65" hidden="false" customHeight="false" outlineLevel="0" collapsed="false">
      <c r="I395" s="35" t="str">
        <f aca="false">ADDRESS(I392,4,1)</f>
        <v>$D$67</v>
      </c>
      <c r="J395" s="36" t="n">
        <f aca="true">INDIRECT(I395)</f>
        <v>0.152858796296296</v>
      </c>
      <c r="K395" s="34" t="n">
        <f aca="false">MDETERM(AC393:AF396)</f>
        <v>154827.666942757</v>
      </c>
      <c r="L395" s="34" t="n">
        <f aca="false">K395/K392</f>
        <v>1.77809169956321E-006</v>
      </c>
      <c r="M395" s="36" t="n">
        <f aca="false">J395</f>
        <v>0.152858796296296</v>
      </c>
      <c r="N395" s="24" t="n">
        <f aca="false">$N$5</f>
        <v>1</v>
      </c>
      <c r="O395" s="24" t="n">
        <f aca="false">$O$5</f>
        <v>80</v>
      </c>
      <c r="P395" s="24" t="n">
        <f aca="false">$P$5</f>
        <v>6400</v>
      </c>
      <c r="Q395" s="24" t="n">
        <f aca="false">$Q$5</f>
        <v>512000</v>
      </c>
      <c r="R395" s="24"/>
      <c r="S395" s="43" t="n">
        <f aca="false">M395</f>
        <v>0.152858796296296</v>
      </c>
      <c r="T395" s="24" t="n">
        <f aca="false">$O$5</f>
        <v>80</v>
      </c>
      <c r="U395" s="24" t="n">
        <f aca="false">$P$5</f>
        <v>6400</v>
      </c>
      <c r="V395" s="24" t="n">
        <f aca="false">$Q$5</f>
        <v>512000</v>
      </c>
      <c r="W395" s="35"/>
      <c r="X395" s="24" t="n">
        <f aca="false">$N$5</f>
        <v>1</v>
      </c>
      <c r="Y395" s="36" t="n">
        <f aca="false">S395</f>
        <v>0.152858796296296</v>
      </c>
      <c r="Z395" s="24" t="n">
        <f aca="false">$P$5</f>
        <v>6400</v>
      </c>
      <c r="AA395" s="24" t="n">
        <f aca="false">$Q$5</f>
        <v>512000</v>
      </c>
      <c r="AB395" s="35"/>
      <c r="AC395" s="24" t="n">
        <f aca="false">$N$5</f>
        <v>1</v>
      </c>
      <c r="AD395" s="24" t="n">
        <f aca="false">$O$5</f>
        <v>80</v>
      </c>
      <c r="AE395" s="36" t="n">
        <f aca="false">Y395</f>
        <v>0.152858796296296</v>
      </c>
      <c r="AF395" s="24" t="n">
        <f aca="false">$Q$5</f>
        <v>512000</v>
      </c>
      <c r="AG395" s="35"/>
      <c r="AH395" s="24" t="n">
        <f aca="false">$N$5</f>
        <v>1</v>
      </c>
      <c r="AI395" s="24" t="n">
        <f aca="false">$O$5</f>
        <v>80</v>
      </c>
      <c r="AJ395" s="24" t="n">
        <f aca="false">$P$5</f>
        <v>6400</v>
      </c>
      <c r="AK395" s="36" t="n">
        <f aca="false">AE395</f>
        <v>0.152858796296296</v>
      </c>
    </row>
    <row r="396" customFormat="false" ht="14.65" hidden="false" customHeight="false" outlineLevel="0" collapsed="false">
      <c r="I396" s="35" t="str">
        <f aca="false">ADDRESS(I392,5,1)</f>
        <v>$E$67</v>
      </c>
      <c r="J396" s="36" t="n">
        <f aca="true">INDIRECT(I396)</f>
        <v>0.343773148148148</v>
      </c>
      <c r="K396" s="34" t="n">
        <f aca="false">MDETERM(AH393:AK396)</f>
        <v>364.869372222318</v>
      </c>
      <c r="L396" s="34" t="n">
        <f aca="false">K396/K392</f>
        <v>4.19027952163876E-009</v>
      </c>
      <c r="M396" s="36" t="n">
        <f aca="false">J396</f>
        <v>0.343773148148148</v>
      </c>
      <c r="N396" s="24" t="n">
        <f aca="false">$N$6</f>
        <v>1</v>
      </c>
      <c r="O396" s="44" t="n">
        <f aca="false">$O$6</f>
        <v>160.9</v>
      </c>
      <c r="P396" s="24" t="n">
        <f aca="false">$P$6</f>
        <v>25888.81</v>
      </c>
      <c r="Q396" s="24" t="n">
        <f aca="false">$Q$6</f>
        <v>4165509.529</v>
      </c>
      <c r="R396" s="24"/>
      <c r="S396" s="43" t="n">
        <f aca="false">M396</f>
        <v>0.343773148148148</v>
      </c>
      <c r="T396" s="44" t="n">
        <f aca="false">$O$6</f>
        <v>160.9</v>
      </c>
      <c r="U396" s="24" t="n">
        <f aca="false">$P$6</f>
        <v>25888.81</v>
      </c>
      <c r="V396" s="24" t="n">
        <f aca="false">$Q$6</f>
        <v>4165509.529</v>
      </c>
      <c r="W396" s="35"/>
      <c r="X396" s="24" t="n">
        <f aca="false">$N$6</f>
        <v>1</v>
      </c>
      <c r="Y396" s="36" t="n">
        <f aca="false">S396</f>
        <v>0.343773148148148</v>
      </c>
      <c r="Z396" s="24" t="n">
        <f aca="false">$P$6</f>
        <v>25888.81</v>
      </c>
      <c r="AA396" s="24" t="n">
        <f aca="false">$Q$6</f>
        <v>4165509.529</v>
      </c>
      <c r="AB396" s="35"/>
      <c r="AC396" s="24" t="n">
        <f aca="false">$N$6</f>
        <v>1</v>
      </c>
      <c r="AD396" s="44" t="n">
        <f aca="false">$O$6</f>
        <v>160.9</v>
      </c>
      <c r="AE396" s="36" t="n">
        <f aca="false">Y396</f>
        <v>0.343773148148148</v>
      </c>
      <c r="AF396" s="24" t="n">
        <f aca="false">$Q$6</f>
        <v>4165509.529</v>
      </c>
      <c r="AG396" s="35"/>
      <c r="AH396" s="24" t="n">
        <f aca="false">$N$6</f>
        <v>1</v>
      </c>
      <c r="AI396" s="44" t="n">
        <f aca="false">$O$6</f>
        <v>160.9</v>
      </c>
      <c r="AJ396" s="24" t="n">
        <f aca="false">$P$6</f>
        <v>25888.81</v>
      </c>
      <c r="AK396" s="36" t="n">
        <f aca="false">AE396</f>
        <v>0.343773148148148</v>
      </c>
    </row>
    <row r="397" customFormat="false" ht="14.65" hidden="false" customHeight="false" outlineLevel="0" collapsed="false">
      <c r="I397" s="35"/>
      <c r="J397" s="36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</row>
    <row r="398" customFormat="false" ht="14.65" hidden="false" customHeight="false" outlineLevel="0" collapsed="false">
      <c r="I398" s="34" t="n">
        <f aca="false">I392+1</f>
        <v>68</v>
      </c>
      <c r="J398" s="41" t="n">
        <f aca="false">L399+$F$1*L400+L401*$F$1*$F$1+L402*$F$1*$F$1*$F$1</f>
        <v>0.156776492575234</v>
      </c>
      <c r="K398" s="34" t="n">
        <f aca="false">MDETERM(N399:Q402)</f>
        <v>87075186831.3602</v>
      </c>
      <c r="L398" s="35"/>
      <c r="M398" s="35"/>
      <c r="N398" s="24" t="s">
        <v>6</v>
      </c>
      <c r="O398" s="24" t="s">
        <v>7</v>
      </c>
      <c r="P398" s="24" t="s">
        <v>8</v>
      </c>
      <c r="Q398" s="24" t="s">
        <v>9</v>
      </c>
      <c r="R398" s="24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</row>
    <row r="399" customFormat="false" ht="14.65" hidden="false" customHeight="false" outlineLevel="0" collapsed="false">
      <c r="I399" s="35" t="str">
        <f aca="false">ADDRESS(I398,2,1)</f>
        <v>$B$68</v>
      </c>
      <c r="J399" s="36" t="n">
        <f aca="true">INDIRECT(I399)</f>
        <v>0.02875</v>
      </c>
      <c r="K399" s="34" t="n">
        <f aca="false">MDETERM(S399:V402)</f>
        <v>-3165198.5642516</v>
      </c>
      <c r="L399" s="34" t="n">
        <f aca="false">K399/K398</f>
        <v>-3.63501782704376E-005</v>
      </c>
      <c r="M399" s="36" t="n">
        <f aca="false">J399</f>
        <v>0.02875</v>
      </c>
      <c r="N399" s="24" t="n">
        <f aca="false">$N$3</f>
        <v>1</v>
      </c>
      <c r="O399" s="24" t="n">
        <f aca="false">$O$3</f>
        <v>16</v>
      </c>
      <c r="P399" s="24" t="n">
        <f aca="false">$P$3</f>
        <v>256</v>
      </c>
      <c r="Q399" s="24" t="n">
        <f aca="false">$Q$3</f>
        <v>4096</v>
      </c>
      <c r="R399" s="24"/>
      <c r="S399" s="43" t="n">
        <f aca="false">M399</f>
        <v>0.02875</v>
      </c>
      <c r="T399" s="24" t="n">
        <f aca="false">$O$3</f>
        <v>16</v>
      </c>
      <c r="U399" s="24" t="n">
        <f aca="false">$P$3</f>
        <v>256</v>
      </c>
      <c r="V399" s="24" t="n">
        <f aca="false">$Q$3</f>
        <v>4096</v>
      </c>
      <c r="W399" s="35"/>
      <c r="X399" s="24" t="n">
        <f aca="false">$N$3</f>
        <v>1</v>
      </c>
      <c r="Y399" s="36" t="n">
        <f aca="false">S399</f>
        <v>0.02875</v>
      </c>
      <c r="Z399" s="24" t="n">
        <f aca="false">$P$3</f>
        <v>256</v>
      </c>
      <c r="AA399" s="24" t="n">
        <f aca="false">$Q$3</f>
        <v>4096</v>
      </c>
      <c r="AB399" s="35"/>
      <c r="AC399" s="24" t="n">
        <f aca="false">$N$3</f>
        <v>1</v>
      </c>
      <c r="AD399" s="24" t="n">
        <f aca="false">$O$3</f>
        <v>16</v>
      </c>
      <c r="AE399" s="36" t="n">
        <f aca="false">Y399</f>
        <v>0.02875</v>
      </c>
      <c r="AF399" s="24" t="n">
        <f aca="false">$Q$3</f>
        <v>4096</v>
      </c>
      <c r="AG399" s="35"/>
      <c r="AH399" s="24" t="n">
        <f aca="false">$N$3</f>
        <v>1</v>
      </c>
      <c r="AI399" s="24" t="n">
        <f aca="false">$O$3</f>
        <v>16</v>
      </c>
      <c r="AJ399" s="24" t="n">
        <f aca="false">$P$3</f>
        <v>256</v>
      </c>
      <c r="AK399" s="36" t="n">
        <f aca="false">AE399</f>
        <v>0.02875</v>
      </c>
    </row>
    <row r="400" customFormat="false" ht="14.65" hidden="false" customHeight="false" outlineLevel="0" collapsed="false">
      <c r="I400" s="35" t="str">
        <f aca="false">ADDRESS(I398,3,1)</f>
        <v>$C$68</v>
      </c>
      <c r="J400" s="36" t="n">
        <f aca="true">INDIRECT(I400)</f>
        <v>0.0739699074074074</v>
      </c>
      <c r="K400" s="34" t="n">
        <f aca="false">MDETERM(X399:AA402)</f>
        <v>153962064.367066</v>
      </c>
      <c r="L400" s="34" t="n">
        <f aca="false">K400/K398</f>
        <v>0.00176815083572828</v>
      </c>
      <c r="M400" s="36" t="n">
        <f aca="false">J400</f>
        <v>0.0739699074074074</v>
      </c>
      <c r="N400" s="24" t="n">
        <f aca="false">$N$4</f>
        <v>1</v>
      </c>
      <c r="O400" s="24" t="n">
        <f aca="false">$O$4</f>
        <v>40</v>
      </c>
      <c r="P400" s="24" t="n">
        <f aca="false">$P$4</f>
        <v>1600</v>
      </c>
      <c r="Q400" s="24" t="n">
        <f aca="false">$Q$4</f>
        <v>64000</v>
      </c>
      <c r="R400" s="24"/>
      <c r="S400" s="43" t="n">
        <f aca="false">M400</f>
        <v>0.0739699074074074</v>
      </c>
      <c r="T400" s="24" t="n">
        <f aca="false">$O$4</f>
        <v>40</v>
      </c>
      <c r="U400" s="24" t="n">
        <f aca="false">$P$4</f>
        <v>1600</v>
      </c>
      <c r="V400" s="24" t="n">
        <f aca="false">$Q$4</f>
        <v>64000</v>
      </c>
      <c r="W400" s="35"/>
      <c r="X400" s="24" t="n">
        <f aca="false">$N$4</f>
        <v>1</v>
      </c>
      <c r="Y400" s="36" t="n">
        <f aca="false">S400</f>
        <v>0.0739699074074074</v>
      </c>
      <c r="Z400" s="24" t="n">
        <f aca="false">$P$4</f>
        <v>1600</v>
      </c>
      <c r="AA400" s="24" t="n">
        <f aca="false">$Q$4</f>
        <v>64000</v>
      </c>
      <c r="AB400" s="35"/>
      <c r="AC400" s="24" t="n">
        <f aca="false">$N$4</f>
        <v>1</v>
      </c>
      <c r="AD400" s="24" t="n">
        <f aca="false">$O$4</f>
        <v>40</v>
      </c>
      <c r="AE400" s="36" t="n">
        <f aca="false">Y400</f>
        <v>0.0739699074074074</v>
      </c>
      <c r="AF400" s="24" t="n">
        <f aca="false">$Q$4</f>
        <v>64000</v>
      </c>
      <c r="AG400" s="35"/>
      <c r="AH400" s="24" t="n">
        <f aca="false">$N$4</f>
        <v>1</v>
      </c>
      <c r="AI400" s="24" t="n">
        <f aca="false">$O$4</f>
        <v>40</v>
      </c>
      <c r="AJ400" s="24" t="n">
        <f aca="false">$P$4</f>
        <v>1600</v>
      </c>
      <c r="AK400" s="36" t="n">
        <f aca="false">AE400</f>
        <v>0.0739699074074074</v>
      </c>
    </row>
    <row r="401" customFormat="false" ht="14.65" hidden="false" customHeight="false" outlineLevel="0" collapsed="false">
      <c r="I401" s="35" t="str">
        <f aca="false">ADDRESS(I398,4,1)</f>
        <v>$D$68</v>
      </c>
      <c r="J401" s="36" t="n">
        <f aca="true">INDIRECT(I401)</f>
        <v>0.155740740740741</v>
      </c>
      <c r="K401" s="34" t="n">
        <f aca="false">MDETERM(AC399:AF402)</f>
        <v>162133.578716696</v>
      </c>
      <c r="L401" s="34" t="n">
        <f aca="false">K401/K398</f>
        <v>1.86199518619125E-006</v>
      </c>
      <c r="M401" s="36" t="n">
        <f aca="false">J401</f>
        <v>0.155740740740741</v>
      </c>
      <c r="N401" s="24" t="n">
        <f aca="false">$N$5</f>
        <v>1</v>
      </c>
      <c r="O401" s="24" t="n">
        <f aca="false">$O$5</f>
        <v>80</v>
      </c>
      <c r="P401" s="24" t="n">
        <f aca="false">$P$5</f>
        <v>6400</v>
      </c>
      <c r="Q401" s="24" t="n">
        <f aca="false">$Q$5</f>
        <v>512000</v>
      </c>
      <c r="R401" s="24"/>
      <c r="S401" s="43" t="n">
        <f aca="false">M401</f>
        <v>0.155740740740741</v>
      </c>
      <c r="T401" s="24" t="n">
        <f aca="false">$O$5</f>
        <v>80</v>
      </c>
      <c r="U401" s="24" t="n">
        <f aca="false">$P$5</f>
        <v>6400</v>
      </c>
      <c r="V401" s="24" t="n">
        <f aca="false">$Q$5</f>
        <v>512000</v>
      </c>
      <c r="W401" s="35"/>
      <c r="X401" s="24" t="n">
        <f aca="false">$N$5</f>
        <v>1</v>
      </c>
      <c r="Y401" s="36" t="n">
        <f aca="false">S401</f>
        <v>0.155740740740741</v>
      </c>
      <c r="Z401" s="24" t="n">
        <f aca="false">$P$5</f>
        <v>6400</v>
      </c>
      <c r="AA401" s="24" t="n">
        <f aca="false">$Q$5</f>
        <v>512000</v>
      </c>
      <c r="AB401" s="35"/>
      <c r="AC401" s="24" t="n">
        <f aca="false">$N$5</f>
        <v>1</v>
      </c>
      <c r="AD401" s="24" t="n">
        <f aca="false">$O$5</f>
        <v>80</v>
      </c>
      <c r="AE401" s="36" t="n">
        <f aca="false">Y401</f>
        <v>0.155740740740741</v>
      </c>
      <c r="AF401" s="24" t="n">
        <f aca="false">$Q$5</f>
        <v>512000</v>
      </c>
      <c r="AG401" s="35"/>
      <c r="AH401" s="24" t="n">
        <f aca="false">$N$5</f>
        <v>1</v>
      </c>
      <c r="AI401" s="24" t="n">
        <f aca="false">$O$5</f>
        <v>80</v>
      </c>
      <c r="AJ401" s="24" t="n">
        <f aca="false">$P$5</f>
        <v>6400</v>
      </c>
      <c r="AK401" s="36" t="n">
        <f aca="false">AE401</f>
        <v>0.155740740740741</v>
      </c>
    </row>
    <row r="402" customFormat="false" ht="14.65" hidden="false" customHeight="false" outlineLevel="0" collapsed="false">
      <c r="I402" s="35" t="str">
        <f aca="false">ADDRESS(I398,5,1)</f>
        <v>$E$68</v>
      </c>
      <c r="J402" s="36" t="n">
        <f aca="true">INDIRECT(I402)</f>
        <v>0.352256944444444</v>
      </c>
      <c r="K402" s="34" t="n">
        <f aca="false">MDETERM(AH399:AK402)</f>
        <v>409.568833333187</v>
      </c>
      <c r="L402" s="34" t="n">
        <f aca="false">K402/K398</f>
        <v>4.70362279125976E-009</v>
      </c>
      <c r="M402" s="36" t="n">
        <f aca="false">J402</f>
        <v>0.352256944444444</v>
      </c>
      <c r="N402" s="24" t="n">
        <f aca="false">$N$6</f>
        <v>1</v>
      </c>
      <c r="O402" s="44" t="n">
        <f aca="false">$O$6</f>
        <v>160.9</v>
      </c>
      <c r="P402" s="24" t="n">
        <f aca="false">$P$6</f>
        <v>25888.81</v>
      </c>
      <c r="Q402" s="24" t="n">
        <f aca="false">$Q$6</f>
        <v>4165509.529</v>
      </c>
      <c r="R402" s="24"/>
      <c r="S402" s="43" t="n">
        <f aca="false">M402</f>
        <v>0.352256944444444</v>
      </c>
      <c r="T402" s="44" t="n">
        <f aca="false">$O$6</f>
        <v>160.9</v>
      </c>
      <c r="U402" s="24" t="n">
        <f aca="false">$P$6</f>
        <v>25888.81</v>
      </c>
      <c r="V402" s="24" t="n">
        <f aca="false">$Q$6</f>
        <v>4165509.529</v>
      </c>
      <c r="W402" s="35"/>
      <c r="X402" s="24" t="n">
        <f aca="false">$N$6</f>
        <v>1</v>
      </c>
      <c r="Y402" s="36" t="n">
        <f aca="false">S402</f>
        <v>0.352256944444444</v>
      </c>
      <c r="Z402" s="24" t="n">
        <f aca="false">$P$6</f>
        <v>25888.81</v>
      </c>
      <c r="AA402" s="24" t="n">
        <f aca="false">$Q$6</f>
        <v>4165509.529</v>
      </c>
      <c r="AB402" s="35"/>
      <c r="AC402" s="24" t="n">
        <f aca="false">$N$6</f>
        <v>1</v>
      </c>
      <c r="AD402" s="44" t="n">
        <f aca="false">$O$6</f>
        <v>160.9</v>
      </c>
      <c r="AE402" s="36" t="n">
        <f aca="false">Y402</f>
        <v>0.352256944444444</v>
      </c>
      <c r="AF402" s="24" t="n">
        <f aca="false">$Q$6</f>
        <v>4165509.529</v>
      </c>
      <c r="AG402" s="35"/>
      <c r="AH402" s="24" t="n">
        <f aca="false">$N$6</f>
        <v>1</v>
      </c>
      <c r="AI402" s="44" t="n">
        <f aca="false">$O$6</f>
        <v>160.9</v>
      </c>
      <c r="AJ402" s="24" t="n">
        <f aca="false">$P$6</f>
        <v>25888.81</v>
      </c>
      <c r="AK402" s="36" t="n">
        <f aca="false">AE402</f>
        <v>0.352256944444444</v>
      </c>
    </row>
    <row r="403" customFormat="false" ht="14.65" hidden="false" customHeight="false" outlineLevel="0" collapsed="false">
      <c r="I403" s="35"/>
      <c r="J403" s="36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</row>
    <row r="404" customFormat="false" ht="14.65" hidden="false" customHeight="false" outlineLevel="0" collapsed="false">
      <c r="I404" s="34" t="n">
        <f aca="false">I398+1</f>
        <v>69</v>
      </c>
      <c r="J404" s="41" t="n">
        <f aca="false">L405+$F$1*L406+L407*$F$1*$F$1+L408*$F$1*$F$1*$F$1</f>
        <v>0.159892043287307</v>
      </c>
      <c r="K404" s="34" t="n">
        <f aca="false">MDETERM(N405:Q408)</f>
        <v>87075186831.3602</v>
      </c>
      <c r="L404" s="35"/>
      <c r="M404" s="35"/>
      <c r="N404" s="24" t="s">
        <v>6</v>
      </c>
      <c r="O404" s="24" t="s">
        <v>7</v>
      </c>
      <c r="P404" s="24" t="s">
        <v>8</v>
      </c>
      <c r="Q404" s="24" t="s">
        <v>9</v>
      </c>
      <c r="R404" s="24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</row>
    <row r="405" customFormat="false" ht="14.65" hidden="false" customHeight="false" outlineLevel="0" collapsed="false">
      <c r="I405" s="35" t="str">
        <f aca="false">ADDRESS(I404,2,1)</f>
        <v>$B$69</v>
      </c>
      <c r="J405" s="36" t="n">
        <f aca="true">INDIRECT(I405)</f>
        <v>0.029212962962963</v>
      </c>
      <c r="K405" s="34" t="n">
        <f aca="false">MDETERM(S405:V408)</f>
        <v>-7466845.61508581</v>
      </c>
      <c r="L405" s="34" t="n">
        <f aca="false">K405/K404</f>
        <v>-8.57517036345493E-005</v>
      </c>
      <c r="M405" s="36" t="n">
        <f aca="false">J405</f>
        <v>0.029212962962963</v>
      </c>
      <c r="N405" s="24" t="n">
        <f aca="false">$N$3</f>
        <v>1</v>
      </c>
      <c r="O405" s="24" t="n">
        <f aca="false">$O$3</f>
        <v>16</v>
      </c>
      <c r="P405" s="24" t="n">
        <f aca="false">$P$3</f>
        <v>256</v>
      </c>
      <c r="Q405" s="24" t="n">
        <f aca="false">$Q$3</f>
        <v>4096</v>
      </c>
      <c r="R405" s="24"/>
      <c r="S405" s="43" t="n">
        <f aca="false">M405</f>
        <v>0.029212962962963</v>
      </c>
      <c r="T405" s="24" t="n">
        <f aca="false">$O$3</f>
        <v>16</v>
      </c>
      <c r="U405" s="24" t="n">
        <f aca="false">$P$3</f>
        <v>256</v>
      </c>
      <c r="V405" s="24" t="n">
        <f aca="false">$Q$3</f>
        <v>4096</v>
      </c>
      <c r="W405" s="35"/>
      <c r="X405" s="24" t="n">
        <f aca="false">$N$3</f>
        <v>1</v>
      </c>
      <c r="Y405" s="36" t="n">
        <f aca="false">S405</f>
        <v>0.029212962962963</v>
      </c>
      <c r="Z405" s="24" t="n">
        <f aca="false">$P$3</f>
        <v>256</v>
      </c>
      <c r="AA405" s="24" t="n">
        <f aca="false">$Q$3</f>
        <v>4096</v>
      </c>
      <c r="AB405" s="35"/>
      <c r="AC405" s="24" t="n">
        <f aca="false">$N$3</f>
        <v>1</v>
      </c>
      <c r="AD405" s="24" t="n">
        <f aca="false">$O$3</f>
        <v>16</v>
      </c>
      <c r="AE405" s="36" t="n">
        <f aca="false">Y405</f>
        <v>0.029212962962963</v>
      </c>
      <c r="AF405" s="24" t="n">
        <f aca="false">$Q$3</f>
        <v>4096</v>
      </c>
      <c r="AG405" s="35"/>
      <c r="AH405" s="24" t="n">
        <f aca="false">$N$3</f>
        <v>1</v>
      </c>
      <c r="AI405" s="24" t="n">
        <f aca="false">$O$3</f>
        <v>16</v>
      </c>
      <c r="AJ405" s="24" t="n">
        <f aca="false">$P$3</f>
        <v>256</v>
      </c>
      <c r="AK405" s="36" t="n">
        <f aca="false">AE405</f>
        <v>0.029212962962963</v>
      </c>
    </row>
    <row r="406" customFormat="false" ht="14.65" hidden="false" customHeight="false" outlineLevel="0" collapsed="false">
      <c r="I406" s="35" t="str">
        <f aca="false">ADDRESS(I404,3,1)</f>
        <v>$C$69</v>
      </c>
      <c r="J406" s="36" t="n">
        <f aca="true">INDIRECT(I406)</f>
        <v>0.0752777777777778</v>
      </c>
      <c r="K406" s="34" t="n">
        <f aca="false">MDETERM(X405:AA408)</f>
        <v>156686057.236049</v>
      </c>
      <c r="L406" s="34" t="n">
        <f aca="false">K406/K404</f>
        <v>0.00179943406311037</v>
      </c>
      <c r="M406" s="36" t="n">
        <f aca="false">J406</f>
        <v>0.0752777777777778</v>
      </c>
      <c r="N406" s="24" t="n">
        <f aca="false">$N$4</f>
        <v>1</v>
      </c>
      <c r="O406" s="24" t="n">
        <f aca="false">$O$4</f>
        <v>40</v>
      </c>
      <c r="P406" s="24" t="n">
        <f aca="false">$P$4</f>
        <v>1600</v>
      </c>
      <c r="Q406" s="24" t="n">
        <f aca="false">$Q$4</f>
        <v>64000</v>
      </c>
      <c r="R406" s="24"/>
      <c r="S406" s="43" t="n">
        <f aca="false">M406</f>
        <v>0.0752777777777778</v>
      </c>
      <c r="T406" s="24" t="n">
        <f aca="false">$O$4</f>
        <v>40</v>
      </c>
      <c r="U406" s="24" t="n">
        <f aca="false">$P$4</f>
        <v>1600</v>
      </c>
      <c r="V406" s="24" t="n">
        <f aca="false">$Q$4</f>
        <v>64000</v>
      </c>
      <c r="W406" s="35"/>
      <c r="X406" s="24" t="n">
        <f aca="false">$N$4</f>
        <v>1</v>
      </c>
      <c r="Y406" s="36" t="n">
        <f aca="false">S406</f>
        <v>0.0752777777777778</v>
      </c>
      <c r="Z406" s="24" t="n">
        <f aca="false">$P$4</f>
        <v>1600</v>
      </c>
      <c r="AA406" s="24" t="n">
        <f aca="false">$Q$4</f>
        <v>64000</v>
      </c>
      <c r="AB406" s="35"/>
      <c r="AC406" s="24" t="n">
        <f aca="false">$N$4</f>
        <v>1</v>
      </c>
      <c r="AD406" s="24" t="n">
        <f aca="false">$O$4</f>
        <v>40</v>
      </c>
      <c r="AE406" s="36" t="n">
        <f aca="false">Y406</f>
        <v>0.0752777777777778</v>
      </c>
      <c r="AF406" s="24" t="n">
        <f aca="false">$Q$4</f>
        <v>64000</v>
      </c>
      <c r="AG406" s="35"/>
      <c r="AH406" s="24" t="n">
        <f aca="false">$N$4</f>
        <v>1</v>
      </c>
      <c r="AI406" s="24" t="n">
        <f aca="false">$O$4</f>
        <v>40</v>
      </c>
      <c r="AJ406" s="24" t="n">
        <f aca="false">$P$4</f>
        <v>1600</v>
      </c>
      <c r="AK406" s="36" t="n">
        <f aca="false">AE406</f>
        <v>0.0752777777777778</v>
      </c>
    </row>
    <row r="407" customFormat="false" ht="14.65" hidden="false" customHeight="false" outlineLevel="0" collapsed="false">
      <c r="I407" s="35" t="str">
        <f aca="false">ADDRESS(I404,4,1)</f>
        <v>$D$69</v>
      </c>
      <c r="J407" s="36" t="n">
        <f aca="true">INDIRECT(I407)</f>
        <v>0.158831018518519</v>
      </c>
      <c r="K407" s="34" t="n">
        <f aca="false">MDETERM(AC405:AF408)</f>
        <v>164997.825708656</v>
      </c>
      <c r="L407" s="34" t="n">
        <f aca="false">K407/K404</f>
        <v>1.89488913791491E-006</v>
      </c>
      <c r="M407" s="36" t="n">
        <f aca="false">J407</f>
        <v>0.158831018518519</v>
      </c>
      <c r="N407" s="24" t="n">
        <f aca="false">$N$5</f>
        <v>1</v>
      </c>
      <c r="O407" s="24" t="n">
        <f aca="false">$O$5</f>
        <v>80</v>
      </c>
      <c r="P407" s="24" t="n">
        <f aca="false">$P$5</f>
        <v>6400</v>
      </c>
      <c r="Q407" s="24" t="n">
        <f aca="false">$Q$5</f>
        <v>512000</v>
      </c>
      <c r="R407" s="24"/>
      <c r="S407" s="43" t="n">
        <f aca="false">M407</f>
        <v>0.158831018518519</v>
      </c>
      <c r="T407" s="24" t="n">
        <f aca="false">$O$5</f>
        <v>80</v>
      </c>
      <c r="U407" s="24" t="n">
        <f aca="false">$P$5</f>
        <v>6400</v>
      </c>
      <c r="V407" s="24" t="n">
        <f aca="false">$Q$5</f>
        <v>512000</v>
      </c>
      <c r="W407" s="35"/>
      <c r="X407" s="24" t="n">
        <f aca="false">$N$5</f>
        <v>1</v>
      </c>
      <c r="Y407" s="36" t="n">
        <f aca="false">S407</f>
        <v>0.158831018518519</v>
      </c>
      <c r="Z407" s="24" t="n">
        <f aca="false">$P$5</f>
        <v>6400</v>
      </c>
      <c r="AA407" s="24" t="n">
        <f aca="false">$Q$5</f>
        <v>512000</v>
      </c>
      <c r="AB407" s="35"/>
      <c r="AC407" s="24" t="n">
        <f aca="false">$N$5</f>
        <v>1</v>
      </c>
      <c r="AD407" s="24" t="n">
        <f aca="false">$O$5</f>
        <v>80</v>
      </c>
      <c r="AE407" s="36" t="n">
        <f aca="false">Y407</f>
        <v>0.158831018518519</v>
      </c>
      <c r="AF407" s="24" t="n">
        <f aca="false">$Q$5</f>
        <v>512000</v>
      </c>
      <c r="AG407" s="35"/>
      <c r="AH407" s="24" t="n">
        <f aca="false">$N$5</f>
        <v>1</v>
      </c>
      <c r="AI407" s="24" t="n">
        <f aca="false">$O$5</f>
        <v>80</v>
      </c>
      <c r="AJ407" s="24" t="n">
        <f aca="false">$P$5</f>
        <v>6400</v>
      </c>
      <c r="AK407" s="36" t="n">
        <f aca="false">AE407</f>
        <v>0.158831018518519</v>
      </c>
    </row>
    <row r="408" customFormat="false" ht="14.65" hidden="false" customHeight="false" outlineLevel="0" collapsed="false">
      <c r="I408" s="35" t="str">
        <f aca="false">ADDRESS(I404,5,1)</f>
        <v>$E$69</v>
      </c>
      <c r="J408" s="36" t="n">
        <f aca="true">INDIRECT(I408)</f>
        <v>0.3615625</v>
      </c>
      <c r="K408" s="34" t="n">
        <f aca="false">MDETERM(AH405:AK408)</f>
        <v>482.103113888684</v>
      </c>
      <c r="L408" s="34" t="n">
        <f aca="false">K408/K404</f>
        <v>5.53663025521128E-009</v>
      </c>
      <c r="M408" s="36" t="n">
        <f aca="false">J408</f>
        <v>0.3615625</v>
      </c>
      <c r="N408" s="24" t="n">
        <f aca="false">$N$6</f>
        <v>1</v>
      </c>
      <c r="O408" s="44" t="n">
        <f aca="false">$O$6</f>
        <v>160.9</v>
      </c>
      <c r="P408" s="24" t="n">
        <f aca="false">$P$6</f>
        <v>25888.81</v>
      </c>
      <c r="Q408" s="24" t="n">
        <f aca="false">$Q$6</f>
        <v>4165509.529</v>
      </c>
      <c r="R408" s="24"/>
      <c r="S408" s="43" t="n">
        <f aca="false">M408</f>
        <v>0.3615625</v>
      </c>
      <c r="T408" s="44" t="n">
        <f aca="false">$O$6</f>
        <v>160.9</v>
      </c>
      <c r="U408" s="24" t="n">
        <f aca="false">$P$6</f>
        <v>25888.81</v>
      </c>
      <c r="V408" s="24" t="n">
        <f aca="false">$Q$6</f>
        <v>4165509.529</v>
      </c>
      <c r="W408" s="35"/>
      <c r="X408" s="24" t="n">
        <f aca="false">$N$6</f>
        <v>1</v>
      </c>
      <c r="Y408" s="36" t="n">
        <f aca="false">S408</f>
        <v>0.3615625</v>
      </c>
      <c r="Z408" s="24" t="n">
        <f aca="false">$P$6</f>
        <v>25888.81</v>
      </c>
      <c r="AA408" s="24" t="n">
        <f aca="false">$Q$6</f>
        <v>4165509.529</v>
      </c>
      <c r="AB408" s="35"/>
      <c r="AC408" s="24" t="n">
        <f aca="false">$N$6</f>
        <v>1</v>
      </c>
      <c r="AD408" s="44" t="n">
        <f aca="false">$O$6</f>
        <v>160.9</v>
      </c>
      <c r="AE408" s="36" t="n">
        <f aca="false">Y408</f>
        <v>0.3615625</v>
      </c>
      <c r="AF408" s="24" t="n">
        <f aca="false">$Q$6</f>
        <v>4165509.529</v>
      </c>
      <c r="AG408" s="35"/>
      <c r="AH408" s="24" t="n">
        <f aca="false">$N$6</f>
        <v>1</v>
      </c>
      <c r="AI408" s="44" t="n">
        <f aca="false">$O$6</f>
        <v>160.9</v>
      </c>
      <c r="AJ408" s="24" t="n">
        <f aca="false">$P$6</f>
        <v>25888.81</v>
      </c>
      <c r="AK408" s="36" t="n">
        <f aca="false">AE408</f>
        <v>0.3615625</v>
      </c>
    </row>
    <row r="409" customFormat="false" ht="14.65" hidden="false" customHeight="false" outlineLevel="0" collapsed="false">
      <c r="I409" s="35"/>
      <c r="J409" s="36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</row>
    <row r="410" customFormat="false" ht="14.65" hidden="false" customHeight="false" outlineLevel="0" collapsed="false">
      <c r="I410" s="34" t="n">
        <f aca="false">I404+1</f>
        <v>70</v>
      </c>
      <c r="J410" s="41" t="n">
        <f aca="false">L411+$F$1*L412+L413*$F$1*$F$1+L414*$F$1*$F$1*$F$1</f>
        <v>0.16326509801667</v>
      </c>
      <c r="K410" s="34" t="n">
        <f aca="false">MDETERM(N411:Q414)</f>
        <v>87075186831.3602</v>
      </c>
      <c r="L410" s="35"/>
      <c r="M410" s="35"/>
      <c r="N410" s="24" t="s">
        <v>6</v>
      </c>
      <c r="O410" s="24" t="s">
        <v>7</v>
      </c>
      <c r="P410" s="24" t="s">
        <v>8</v>
      </c>
      <c r="Q410" s="24" t="s">
        <v>9</v>
      </c>
      <c r="R410" s="24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</row>
    <row r="411" customFormat="false" ht="14.65" hidden="false" customHeight="false" outlineLevel="0" collapsed="false">
      <c r="I411" s="35" t="str">
        <f aca="false">ADDRESS(I410,2,1)</f>
        <v>$B$70</v>
      </c>
      <c r="J411" s="36" t="n">
        <f aca="true">INDIRECT(I411)</f>
        <v>0.0297222222222222</v>
      </c>
      <c r="K411" s="34" t="n">
        <f aca="false">MDETERM(S411:V414)</f>
        <v>-6922256.81849823</v>
      </c>
      <c r="L411" s="34" t="n">
        <f aca="false">K411/K410</f>
        <v>-7.94974673083926E-005</v>
      </c>
      <c r="M411" s="36" t="n">
        <f aca="false">J411</f>
        <v>0.0297222222222222</v>
      </c>
      <c r="N411" s="24" t="n">
        <f aca="false">$N$3</f>
        <v>1</v>
      </c>
      <c r="O411" s="24" t="n">
        <f aca="false">$O$3</f>
        <v>16</v>
      </c>
      <c r="P411" s="24" t="n">
        <f aca="false">$P$3</f>
        <v>256</v>
      </c>
      <c r="Q411" s="24" t="n">
        <f aca="false">$Q$3</f>
        <v>4096</v>
      </c>
      <c r="R411" s="24"/>
      <c r="S411" s="43" t="n">
        <f aca="false">M411</f>
        <v>0.0297222222222222</v>
      </c>
      <c r="T411" s="24" t="n">
        <f aca="false">$O$3</f>
        <v>16</v>
      </c>
      <c r="U411" s="24" t="n">
        <f aca="false">$P$3</f>
        <v>256</v>
      </c>
      <c r="V411" s="24" t="n">
        <f aca="false">$Q$3</f>
        <v>4096</v>
      </c>
      <c r="W411" s="35"/>
      <c r="X411" s="24" t="n">
        <f aca="false">$N$3</f>
        <v>1</v>
      </c>
      <c r="Y411" s="36" t="n">
        <f aca="false">S411</f>
        <v>0.0297222222222222</v>
      </c>
      <c r="Z411" s="24" t="n">
        <f aca="false">$P$3</f>
        <v>256</v>
      </c>
      <c r="AA411" s="24" t="n">
        <f aca="false">$Q$3</f>
        <v>4096</v>
      </c>
      <c r="AB411" s="35"/>
      <c r="AC411" s="24" t="n">
        <f aca="false">$N$3</f>
        <v>1</v>
      </c>
      <c r="AD411" s="24" t="n">
        <f aca="false">$O$3</f>
        <v>16</v>
      </c>
      <c r="AE411" s="36" t="n">
        <f aca="false">Y411</f>
        <v>0.0297222222222222</v>
      </c>
      <c r="AF411" s="24" t="n">
        <f aca="false">$Q$3</f>
        <v>4096</v>
      </c>
      <c r="AG411" s="35"/>
      <c r="AH411" s="24" t="n">
        <f aca="false">$N$3</f>
        <v>1</v>
      </c>
      <c r="AI411" s="24" t="n">
        <f aca="false">$O$3</f>
        <v>16</v>
      </c>
      <c r="AJ411" s="24" t="n">
        <f aca="false">$P$3</f>
        <v>256</v>
      </c>
      <c r="AK411" s="36" t="n">
        <f aca="false">AE411</f>
        <v>0.0297222222222222</v>
      </c>
    </row>
    <row r="412" customFormat="false" ht="14.65" hidden="false" customHeight="false" outlineLevel="0" collapsed="false">
      <c r="I412" s="35" t="str">
        <f aca="false">ADDRESS(I410,3,1)</f>
        <v>$C$70</v>
      </c>
      <c r="J412" s="36" t="n">
        <f aca="true">INDIRECT(I412)</f>
        <v>0.0766666666666667</v>
      </c>
      <c r="K412" s="34" t="n">
        <f aca="false">MDETERM(X411:AA414)</f>
        <v>159284460.493769</v>
      </c>
      <c r="L412" s="34" t="n">
        <f aca="false">K412/K410</f>
        <v>0.00182927497821231</v>
      </c>
      <c r="M412" s="36" t="n">
        <f aca="false">J412</f>
        <v>0.0766666666666667</v>
      </c>
      <c r="N412" s="24" t="n">
        <f aca="false">$N$4</f>
        <v>1</v>
      </c>
      <c r="O412" s="24" t="n">
        <f aca="false">$O$4</f>
        <v>40</v>
      </c>
      <c r="P412" s="24" t="n">
        <f aca="false">$P$4</f>
        <v>1600</v>
      </c>
      <c r="Q412" s="24" t="n">
        <f aca="false">$Q$4</f>
        <v>64000</v>
      </c>
      <c r="R412" s="24"/>
      <c r="S412" s="43" t="n">
        <f aca="false">M412</f>
        <v>0.0766666666666667</v>
      </c>
      <c r="T412" s="24" t="n">
        <f aca="false">$O$4</f>
        <v>40</v>
      </c>
      <c r="U412" s="24" t="n">
        <f aca="false">$P$4</f>
        <v>1600</v>
      </c>
      <c r="V412" s="24" t="n">
        <f aca="false">$Q$4</f>
        <v>64000</v>
      </c>
      <c r="W412" s="35"/>
      <c r="X412" s="24" t="n">
        <f aca="false">$N$4</f>
        <v>1</v>
      </c>
      <c r="Y412" s="36" t="n">
        <f aca="false">S412</f>
        <v>0.0766666666666667</v>
      </c>
      <c r="Z412" s="24" t="n">
        <f aca="false">$P$4</f>
        <v>1600</v>
      </c>
      <c r="AA412" s="24" t="n">
        <f aca="false">$Q$4</f>
        <v>64000</v>
      </c>
      <c r="AB412" s="35"/>
      <c r="AC412" s="24" t="n">
        <f aca="false">$N$4</f>
        <v>1</v>
      </c>
      <c r="AD412" s="24" t="n">
        <f aca="false">$O$4</f>
        <v>40</v>
      </c>
      <c r="AE412" s="36" t="n">
        <f aca="false">Y412</f>
        <v>0.0766666666666667</v>
      </c>
      <c r="AF412" s="24" t="n">
        <f aca="false">$Q$4</f>
        <v>64000</v>
      </c>
      <c r="AG412" s="35"/>
      <c r="AH412" s="24" t="n">
        <f aca="false">$N$4</f>
        <v>1</v>
      </c>
      <c r="AI412" s="24" t="n">
        <f aca="false">$O$4</f>
        <v>40</v>
      </c>
      <c r="AJ412" s="24" t="n">
        <f aca="false">$P$4</f>
        <v>1600</v>
      </c>
      <c r="AK412" s="36" t="n">
        <f aca="false">AE412</f>
        <v>0.0766666666666667</v>
      </c>
    </row>
    <row r="413" customFormat="false" ht="14.65" hidden="false" customHeight="false" outlineLevel="0" collapsed="false">
      <c r="I413" s="35" t="str">
        <f aca="false">ADDRESS(I410,4,1)</f>
        <v>$D$70</v>
      </c>
      <c r="J413" s="36" t="n">
        <f aca="true">INDIRECT(I413)</f>
        <v>0.162175925925926</v>
      </c>
      <c r="K413" s="34" t="n">
        <f aca="false">MDETERM(AC411:AF414)</f>
        <v>172625.128058883</v>
      </c>
      <c r="L413" s="34" t="n">
        <f aca="false">K413/K410</f>
        <v>1.98248357931414E-006</v>
      </c>
      <c r="M413" s="36" t="n">
        <f aca="false">J413</f>
        <v>0.162175925925926</v>
      </c>
      <c r="N413" s="24" t="n">
        <f aca="false">$N$5</f>
        <v>1</v>
      </c>
      <c r="O413" s="24" t="n">
        <f aca="false">$O$5</f>
        <v>80</v>
      </c>
      <c r="P413" s="24" t="n">
        <f aca="false">$P$5</f>
        <v>6400</v>
      </c>
      <c r="Q413" s="24" t="n">
        <f aca="false">$Q$5</f>
        <v>512000</v>
      </c>
      <c r="R413" s="24"/>
      <c r="S413" s="43" t="n">
        <f aca="false">M413</f>
        <v>0.162175925925926</v>
      </c>
      <c r="T413" s="24" t="n">
        <f aca="false">$O$5</f>
        <v>80</v>
      </c>
      <c r="U413" s="24" t="n">
        <f aca="false">$P$5</f>
        <v>6400</v>
      </c>
      <c r="V413" s="24" t="n">
        <f aca="false">$Q$5</f>
        <v>512000</v>
      </c>
      <c r="W413" s="35"/>
      <c r="X413" s="24" t="n">
        <f aca="false">$N$5</f>
        <v>1</v>
      </c>
      <c r="Y413" s="36" t="n">
        <f aca="false">S413</f>
        <v>0.162175925925926</v>
      </c>
      <c r="Z413" s="24" t="n">
        <f aca="false">$P$5</f>
        <v>6400</v>
      </c>
      <c r="AA413" s="24" t="n">
        <f aca="false">$Q$5</f>
        <v>512000</v>
      </c>
      <c r="AB413" s="35"/>
      <c r="AC413" s="24" t="n">
        <f aca="false">$N$5</f>
        <v>1</v>
      </c>
      <c r="AD413" s="24" t="n">
        <f aca="false">$O$5</f>
        <v>80</v>
      </c>
      <c r="AE413" s="36" t="n">
        <f aca="false">Y413</f>
        <v>0.162175925925926</v>
      </c>
      <c r="AF413" s="24" t="n">
        <f aca="false">$Q$5</f>
        <v>512000</v>
      </c>
      <c r="AG413" s="35"/>
      <c r="AH413" s="24" t="n">
        <f aca="false">$N$5</f>
        <v>1</v>
      </c>
      <c r="AI413" s="24" t="n">
        <f aca="false">$O$5</f>
        <v>80</v>
      </c>
      <c r="AJ413" s="24" t="n">
        <f aca="false">$P$5</f>
        <v>6400</v>
      </c>
      <c r="AK413" s="36" t="n">
        <f aca="false">AE413</f>
        <v>0.162175925925926</v>
      </c>
    </row>
    <row r="414" customFormat="false" ht="14.65" hidden="false" customHeight="false" outlineLevel="0" collapsed="false">
      <c r="I414" s="35" t="str">
        <f aca="false">ADDRESS(I410,5,1)</f>
        <v>$E$70</v>
      </c>
      <c r="J414" s="36" t="n">
        <f aca="true">INDIRECT(I414)</f>
        <v>0.37181712962963</v>
      </c>
      <c r="K414" s="34" t="n">
        <f aca="false">MDETERM(AH411:AK414)</f>
        <v>548.561811111139</v>
      </c>
      <c r="L414" s="34" t="n">
        <f aca="false">K414/K410</f>
        <v>6.2998637278097E-009</v>
      </c>
      <c r="M414" s="36" t="n">
        <f aca="false">J414</f>
        <v>0.37181712962963</v>
      </c>
      <c r="N414" s="24" t="n">
        <f aca="false">$N$6</f>
        <v>1</v>
      </c>
      <c r="O414" s="44" t="n">
        <f aca="false">$O$6</f>
        <v>160.9</v>
      </c>
      <c r="P414" s="24" t="n">
        <f aca="false">$P$6</f>
        <v>25888.81</v>
      </c>
      <c r="Q414" s="24" t="n">
        <f aca="false">$Q$6</f>
        <v>4165509.529</v>
      </c>
      <c r="R414" s="24"/>
      <c r="S414" s="43" t="n">
        <f aca="false">M414</f>
        <v>0.37181712962963</v>
      </c>
      <c r="T414" s="44" t="n">
        <f aca="false">$O$6</f>
        <v>160.9</v>
      </c>
      <c r="U414" s="24" t="n">
        <f aca="false">$P$6</f>
        <v>25888.81</v>
      </c>
      <c r="V414" s="24" t="n">
        <f aca="false">$Q$6</f>
        <v>4165509.529</v>
      </c>
      <c r="W414" s="35"/>
      <c r="X414" s="24" t="n">
        <f aca="false">$N$6</f>
        <v>1</v>
      </c>
      <c r="Y414" s="36" t="n">
        <f aca="false">S414</f>
        <v>0.37181712962963</v>
      </c>
      <c r="Z414" s="24" t="n">
        <f aca="false">$P$6</f>
        <v>25888.81</v>
      </c>
      <c r="AA414" s="24" t="n">
        <f aca="false">$Q$6</f>
        <v>4165509.529</v>
      </c>
      <c r="AB414" s="35"/>
      <c r="AC414" s="24" t="n">
        <f aca="false">$N$6</f>
        <v>1</v>
      </c>
      <c r="AD414" s="44" t="n">
        <f aca="false">$O$6</f>
        <v>160.9</v>
      </c>
      <c r="AE414" s="36" t="n">
        <f aca="false">Y414</f>
        <v>0.37181712962963</v>
      </c>
      <c r="AF414" s="24" t="n">
        <f aca="false">$Q$6</f>
        <v>4165509.529</v>
      </c>
      <c r="AG414" s="35"/>
      <c r="AH414" s="24" t="n">
        <f aca="false">$N$6</f>
        <v>1</v>
      </c>
      <c r="AI414" s="44" t="n">
        <f aca="false">$O$6</f>
        <v>160.9</v>
      </c>
      <c r="AJ414" s="24" t="n">
        <f aca="false">$P$6</f>
        <v>25888.81</v>
      </c>
      <c r="AK414" s="36" t="n">
        <f aca="false">AE414</f>
        <v>0.37181712962963</v>
      </c>
    </row>
    <row r="415" customFormat="false" ht="14.65" hidden="false" customHeight="false" outlineLevel="0" collapsed="false">
      <c r="I415" s="35"/>
      <c r="J415" s="36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</row>
    <row r="416" customFormat="false" ht="14.65" hidden="false" customHeight="false" outlineLevel="0" collapsed="false">
      <c r="I416" s="34" t="n">
        <f aca="false">I410+1</f>
        <v>71</v>
      </c>
      <c r="J416" s="41" t="n">
        <f aca="false">L417+$F$1*L418+L419*$F$1*$F$1+L420*$F$1*$F$1*$F$1</f>
        <v>0.166895389279545</v>
      </c>
      <c r="K416" s="34" t="n">
        <f aca="false">MDETERM(N417:Q420)</f>
        <v>87075186831.3602</v>
      </c>
      <c r="L416" s="35"/>
      <c r="M416" s="35"/>
      <c r="N416" s="24" t="s">
        <v>6</v>
      </c>
      <c r="O416" s="24" t="s">
        <v>7</v>
      </c>
      <c r="P416" s="24" t="s">
        <v>8</v>
      </c>
      <c r="Q416" s="24" t="s">
        <v>9</v>
      </c>
      <c r="R416" s="24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K416" s="35"/>
    </row>
    <row r="417" customFormat="false" ht="14.65" hidden="false" customHeight="false" outlineLevel="0" collapsed="false">
      <c r="I417" s="35" t="str">
        <f aca="false">ADDRESS(I416,2,1)</f>
        <v>$B$71</v>
      </c>
      <c r="J417" s="36" t="n">
        <f aca="true">INDIRECT(I417)</f>
        <v>0.0302546296296296</v>
      </c>
      <c r="K417" s="34" t="n">
        <f aca="false">MDETERM(S417:V420)</f>
        <v>-8492403.35983292</v>
      </c>
      <c r="L417" s="34" t="n">
        <f aca="false">K417/K416</f>
        <v>-9.75295450847585E-005</v>
      </c>
      <c r="M417" s="36" t="n">
        <f aca="false">J417</f>
        <v>0.0302546296296296</v>
      </c>
      <c r="N417" s="24" t="n">
        <f aca="false">$N$3</f>
        <v>1</v>
      </c>
      <c r="O417" s="24" t="n">
        <f aca="false">$O$3</f>
        <v>16</v>
      </c>
      <c r="P417" s="24" t="n">
        <f aca="false">$P$3</f>
        <v>256</v>
      </c>
      <c r="Q417" s="24" t="n">
        <f aca="false">$Q$3</f>
        <v>4096</v>
      </c>
      <c r="R417" s="24"/>
      <c r="S417" s="43" t="n">
        <f aca="false">M417</f>
        <v>0.0302546296296296</v>
      </c>
      <c r="T417" s="24" t="n">
        <f aca="false">$O$3</f>
        <v>16</v>
      </c>
      <c r="U417" s="24" t="n">
        <f aca="false">$P$3</f>
        <v>256</v>
      </c>
      <c r="V417" s="24" t="n">
        <f aca="false">$Q$3</f>
        <v>4096</v>
      </c>
      <c r="W417" s="35"/>
      <c r="X417" s="24" t="n">
        <f aca="false">$N$3</f>
        <v>1</v>
      </c>
      <c r="Y417" s="36" t="n">
        <f aca="false">S417</f>
        <v>0.0302546296296296</v>
      </c>
      <c r="Z417" s="24" t="n">
        <f aca="false">$P$3</f>
        <v>256</v>
      </c>
      <c r="AA417" s="24" t="n">
        <f aca="false">$Q$3</f>
        <v>4096</v>
      </c>
      <c r="AB417" s="35"/>
      <c r="AC417" s="24" t="n">
        <f aca="false">$N$3</f>
        <v>1</v>
      </c>
      <c r="AD417" s="24" t="n">
        <f aca="false">$O$3</f>
        <v>16</v>
      </c>
      <c r="AE417" s="36" t="n">
        <f aca="false">Y417</f>
        <v>0.0302546296296296</v>
      </c>
      <c r="AF417" s="24" t="n">
        <f aca="false">$Q$3</f>
        <v>4096</v>
      </c>
      <c r="AG417" s="35"/>
      <c r="AH417" s="24" t="n">
        <f aca="false">$N$3</f>
        <v>1</v>
      </c>
      <c r="AI417" s="24" t="n">
        <f aca="false">$O$3</f>
        <v>16</v>
      </c>
      <c r="AJ417" s="24" t="n">
        <f aca="false">$P$3</f>
        <v>256</v>
      </c>
      <c r="AK417" s="36" t="n">
        <f aca="false">AE417</f>
        <v>0.0302546296296296</v>
      </c>
    </row>
    <row r="418" customFormat="false" ht="14.65" hidden="false" customHeight="false" outlineLevel="0" collapsed="false">
      <c r="I418" s="35" t="str">
        <f aca="false">ADDRESS(I416,3,1)</f>
        <v>$C$71</v>
      </c>
      <c r="J418" s="36" t="n">
        <f aca="true">INDIRECT(I418)</f>
        <v>0.0781481481481482</v>
      </c>
      <c r="K418" s="34" t="n">
        <f aca="false">MDETERM(X417:AA420)</f>
        <v>162157325.701683</v>
      </c>
      <c r="L418" s="34" t="n">
        <f aca="false">K418/K416</f>
        <v>0.00186226790435414</v>
      </c>
      <c r="M418" s="36" t="n">
        <f aca="false">J418</f>
        <v>0.0781481481481482</v>
      </c>
      <c r="N418" s="24" t="n">
        <f aca="false">$N$4</f>
        <v>1</v>
      </c>
      <c r="O418" s="24" t="n">
        <f aca="false">$O$4</f>
        <v>40</v>
      </c>
      <c r="P418" s="24" t="n">
        <f aca="false">$P$4</f>
        <v>1600</v>
      </c>
      <c r="Q418" s="24" t="n">
        <f aca="false">$Q$4</f>
        <v>64000</v>
      </c>
      <c r="R418" s="24"/>
      <c r="S418" s="43" t="n">
        <f aca="false">M418</f>
        <v>0.0781481481481482</v>
      </c>
      <c r="T418" s="24" t="n">
        <f aca="false">$O$4</f>
        <v>40</v>
      </c>
      <c r="U418" s="24" t="n">
        <f aca="false">$P$4</f>
        <v>1600</v>
      </c>
      <c r="V418" s="24" t="n">
        <f aca="false">$Q$4</f>
        <v>64000</v>
      </c>
      <c r="W418" s="35"/>
      <c r="X418" s="24" t="n">
        <f aca="false">$N$4</f>
        <v>1</v>
      </c>
      <c r="Y418" s="36" t="n">
        <f aca="false">S418</f>
        <v>0.0781481481481482</v>
      </c>
      <c r="Z418" s="24" t="n">
        <f aca="false">$P$4</f>
        <v>1600</v>
      </c>
      <c r="AA418" s="24" t="n">
        <f aca="false">$Q$4</f>
        <v>64000</v>
      </c>
      <c r="AB418" s="35"/>
      <c r="AC418" s="24" t="n">
        <f aca="false">$N$4</f>
        <v>1</v>
      </c>
      <c r="AD418" s="24" t="n">
        <f aca="false">$O$4</f>
        <v>40</v>
      </c>
      <c r="AE418" s="36" t="n">
        <f aca="false">Y418</f>
        <v>0.0781481481481482</v>
      </c>
      <c r="AF418" s="24" t="n">
        <f aca="false">$Q$4</f>
        <v>64000</v>
      </c>
      <c r="AG418" s="35"/>
      <c r="AH418" s="24" t="n">
        <f aca="false">$N$4</f>
        <v>1</v>
      </c>
      <c r="AI418" s="24" t="n">
        <f aca="false">$O$4</f>
        <v>40</v>
      </c>
      <c r="AJ418" s="24" t="n">
        <f aca="false">$P$4</f>
        <v>1600</v>
      </c>
      <c r="AK418" s="36" t="n">
        <f aca="false">AE418</f>
        <v>0.0781481481481482</v>
      </c>
    </row>
    <row r="419" customFormat="false" ht="14.65" hidden="false" customHeight="false" outlineLevel="0" collapsed="false">
      <c r="I419" s="35" t="str">
        <f aca="false">ADDRESS(I416,4,1)</f>
        <v>$D$71</v>
      </c>
      <c r="J419" s="36" t="n">
        <f aca="true">INDIRECT(I419)</f>
        <v>0.165775462962963</v>
      </c>
      <c r="K419" s="34" t="n">
        <f aca="false">MDETERM(AC417:AF420)</f>
        <v>178886.882774714</v>
      </c>
      <c r="L419" s="34" t="n">
        <f aca="false">K419/K416</f>
        <v>2.05439562387809E-006</v>
      </c>
      <c r="M419" s="36" t="n">
        <f aca="false">J419</f>
        <v>0.165775462962963</v>
      </c>
      <c r="N419" s="24" t="n">
        <f aca="false">$N$5</f>
        <v>1</v>
      </c>
      <c r="O419" s="24" t="n">
        <f aca="false">$O$5</f>
        <v>80</v>
      </c>
      <c r="P419" s="24" t="n">
        <f aca="false">$P$5</f>
        <v>6400</v>
      </c>
      <c r="Q419" s="24" t="n">
        <f aca="false">$Q$5</f>
        <v>512000</v>
      </c>
      <c r="R419" s="24"/>
      <c r="S419" s="43" t="n">
        <f aca="false">M419</f>
        <v>0.165775462962963</v>
      </c>
      <c r="T419" s="24" t="n">
        <f aca="false">$O$5</f>
        <v>80</v>
      </c>
      <c r="U419" s="24" t="n">
        <f aca="false">$P$5</f>
        <v>6400</v>
      </c>
      <c r="V419" s="24" t="n">
        <f aca="false">$Q$5</f>
        <v>512000</v>
      </c>
      <c r="W419" s="35"/>
      <c r="X419" s="24" t="n">
        <f aca="false">$N$5</f>
        <v>1</v>
      </c>
      <c r="Y419" s="36" t="n">
        <f aca="false">S419</f>
        <v>0.165775462962963</v>
      </c>
      <c r="Z419" s="24" t="n">
        <f aca="false">$P$5</f>
        <v>6400</v>
      </c>
      <c r="AA419" s="24" t="n">
        <f aca="false">$Q$5</f>
        <v>512000</v>
      </c>
      <c r="AB419" s="35"/>
      <c r="AC419" s="24" t="n">
        <f aca="false">$N$5</f>
        <v>1</v>
      </c>
      <c r="AD419" s="24" t="n">
        <f aca="false">$O$5</f>
        <v>80</v>
      </c>
      <c r="AE419" s="36" t="n">
        <f aca="false">Y419</f>
        <v>0.165775462962963</v>
      </c>
      <c r="AF419" s="24" t="n">
        <f aca="false">$Q$5</f>
        <v>512000</v>
      </c>
      <c r="AG419" s="35"/>
      <c r="AH419" s="24" t="n">
        <f aca="false">$N$5</f>
        <v>1</v>
      </c>
      <c r="AI419" s="24" t="n">
        <f aca="false">$O$5</f>
        <v>80</v>
      </c>
      <c r="AJ419" s="24" t="n">
        <f aca="false">$P$5</f>
        <v>6400</v>
      </c>
      <c r="AK419" s="36" t="n">
        <f aca="false">AE419</f>
        <v>0.165775462962963</v>
      </c>
    </row>
    <row r="420" customFormat="false" ht="14.65" hidden="false" customHeight="false" outlineLevel="0" collapsed="false">
      <c r="I420" s="35" t="str">
        <f aca="false">ADDRESS(I416,5,1)</f>
        <v>$E$71</v>
      </c>
      <c r="J420" s="36" t="n">
        <f aca="true">INDIRECT(I420)</f>
        <v>0.38318287037037</v>
      </c>
      <c r="K420" s="34" t="n">
        <f aca="false">MDETERM(AH417:AK420)</f>
        <v>636.640052777796</v>
      </c>
      <c r="L420" s="34" t="n">
        <f aca="false">K420/K416</f>
        <v>7.31138313846844E-009</v>
      </c>
      <c r="M420" s="36" t="n">
        <f aca="false">J420</f>
        <v>0.38318287037037</v>
      </c>
      <c r="N420" s="24" t="n">
        <f aca="false">$N$6</f>
        <v>1</v>
      </c>
      <c r="O420" s="44" t="n">
        <f aca="false">$O$6</f>
        <v>160.9</v>
      </c>
      <c r="P420" s="24" t="n">
        <f aca="false">$P$6</f>
        <v>25888.81</v>
      </c>
      <c r="Q420" s="24" t="n">
        <f aca="false">$Q$6</f>
        <v>4165509.529</v>
      </c>
      <c r="R420" s="24"/>
      <c r="S420" s="43" t="n">
        <f aca="false">M420</f>
        <v>0.38318287037037</v>
      </c>
      <c r="T420" s="44" t="n">
        <f aca="false">$O$6</f>
        <v>160.9</v>
      </c>
      <c r="U420" s="24" t="n">
        <f aca="false">$P$6</f>
        <v>25888.81</v>
      </c>
      <c r="V420" s="24" t="n">
        <f aca="false">$Q$6</f>
        <v>4165509.529</v>
      </c>
      <c r="W420" s="35"/>
      <c r="X420" s="24" t="n">
        <f aca="false">$N$6</f>
        <v>1</v>
      </c>
      <c r="Y420" s="36" t="n">
        <f aca="false">S420</f>
        <v>0.38318287037037</v>
      </c>
      <c r="Z420" s="24" t="n">
        <f aca="false">$P$6</f>
        <v>25888.81</v>
      </c>
      <c r="AA420" s="24" t="n">
        <f aca="false">$Q$6</f>
        <v>4165509.529</v>
      </c>
      <c r="AB420" s="35"/>
      <c r="AC420" s="24" t="n">
        <f aca="false">$N$6</f>
        <v>1</v>
      </c>
      <c r="AD420" s="44" t="n">
        <f aca="false">$O$6</f>
        <v>160.9</v>
      </c>
      <c r="AE420" s="36" t="n">
        <f aca="false">Y420</f>
        <v>0.38318287037037</v>
      </c>
      <c r="AF420" s="24" t="n">
        <f aca="false">$Q$6</f>
        <v>4165509.529</v>
      </c>
      <c r="AG420" s="35"/>
      <c r="AH420" s="24" t="n">
        <f aca="false">$N$6</f>
        <v>1</v>
      </c>
      <c r="AI420" s="44" t="n">
        <f aca="false">$O$6</f>
        <v>160.9</v>
      </c>
      <c r="AJ420" s="24" t="n">
        <f aca="false">$P$6</f>
        <v>25888.81</v>
      </c>
      <c r="AK420" s="36" t="n">
        <f aca="false">AE420</f>
        <v>0.38318287037037</v>
      </c>
    </row>
    <row r="421" customFormat="false" ht="14.65" hidden="false" customHeight="false" outlineLevel="0" collapsed="false">
      <c r="I421" s="35"/>
      <c r="J421" s="36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</row>
    <row r="422" customFormat="false" ht="14.65" hidden="false" customHeight="false" outlineLevel="0" collapsed="false">
      <c r="I422" s="34" t="n">
        <f aca="false">I416+1</f>
        <v>72</v>
      </c>
      <c r="J422" s="41" t="n">
        <f aca="false">L423+$F$1*L424+L425*$F$1*$F$1+L426*$F$1*$F$1*$F$1</f>
        <v>0.170841091842029</v>
      </c>
      <c r="K422" s="34" t="n">
        <f aca="false">MDETERM(N423:Q426)</f>
        <v>87075186831.3602</v>
      </c>
      <c r="L422" s="35"/>
      <c r="M422" s="35"/>
      <c r="N422" s="24" t="s">
        <v>6</v>
      </c>
      <c r="O422" s="24" t="s">
        <v>7</v>
      </c>
      <c r="P422" s="24" t="s">
        <v>8</v>
      </c>
      <c r="Q422" s="24" t="s">
        <v>9</v>
      </c>
      <c r="R422" s="24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</row>
    <row r="423" customFormat="false" ht="14.65" hidden="false" customHeight="false" outlineLevel="0" collapsed="false">
      <c r="I423" s="35" t="str">
        <f aca="false">ADDRESS(I422,2,1)</f>
        <v>$B$72</v>
      </c>
      <c r="J423" s="36" t="n">
        <f aca="true">INDIRECT(I423)</f>
        <v>0.0308217592592593</v>
      </c>
      <c r="K423" s="34" t="n">
        <f aca="false">MDETERM(S423:V426)</f>
        <v>-13360676.418472</v>
      </c>
      <c r="L423" s="34" t="n">
        <f aca="false">K423/K422</f>
        <v>-0.000153438389335275</v>
      </c>
      <c r="M423" s="36" t="n">
        <f aca="false">J423</f>
        <v>0.0308217592592593</v>
      </c>
      <c r="N423" s="24" t="n">
        <f aca="false">$N$3</f>
        <v>1</v>
      </c>
      <c r="O423" s="24" t="n">
        <f aca="false">$O$3</f>
        <v>16</v>
      </c>
      <c r="P423" s="24" t="n">
        <f aca="false">$P$3</f>
        <v>256</v>
      </c>
      <c r="Q423" s="24" t="n">
        <f aca="false">$Q$3</f>
        <v>4096</v>
      </c>
      <c r="R423" s="24"/>
      <c r="S423" s="43" t="n">
        <f aca="false">M423</f>
        <v>0.0308217592592593</v>
      </c>
      <c r="T423" s="24" t="n">
        <f aca="false">$O$3</f>
        <v>16</v>
      </c>
      <c r="U423" s="24" t="n">
        <f aca="false">$P$3</f>
        <v>256</v>
      </c>
      <c r="V423" s="24" t="n">
        <f aca="false">$Q$3</f>
        <v>4096</v>
      </c>
      <c r="W423" s="35"/>
      <c r="X423" s="24" t="n">
        <f aca="false">$N$3</f>
        <v>1</v>
      </c>
      <c r="Y423" s="36" t="n">
        <f aca="false">S423</f>
        <v>0.0308217592592593</v>
      </c>
      <c r="Z423" s="24" t="n">
        <f aca="false">$P$3</f>
        <v>256</v>
      </c>
      <c r="AA423" s="24" t="n">
        <f aca="false">$Q$3</f>
        <v>4096</v>
      </c>
      <c r="AB423" s="35"/>
      <c r="AC423" s="24" t="n">
        <f aca="false">$N$3</f>
        <v>1</v>
      </c>
      <c r="AD423" s="24" t="n">
        <f aca="false">$O$3</f>
        <v>16</v>
      </c>
      <c r="AE423" s="36" t="n">
        <f aca="false">Y423</f>
        <v>0.0308217592592593</v>
      </c>
      <c r="AF423" s="24" t="n">
        <f aca="false">$Q$3</f>
        <v>4096</v>
      </c>
      <c r="AG423" s="35"/>
      <c r="AH423" s="24" t="n">
        <f aca="false">$N$3</f>
        <v>1</v>
      </c>
      <c r="AI423" s="24" t="n">
        <f aca="false">$O$3</f>
        <v>16</v>
      </c>
      <c r="AJ423" s="24" t="n">
        <f aca="false">$P$3</f>
        <v>256</v>
      </c>
      <c r="AK423" s="36" t="n">
        <f aca="false">AE423</f>
        <v>0.0308217592592593</v>
      </c>
    </row>
    <row r="424" customFormat="false" ht="14.65" hidden="false" customHeight="false" outlineLevel="0" collapsed="false">
      <c r="I424" s="35" t="str">
        <f aca="false">ADDRESS(I422,3,1)</f>
        <v>$C$72</v>
      </c>
      <c r="J424" s="36" t="n">
        <f aca="true">INDIRECT(I424)</f>
        <v>0.0797569444444444</v>
      </c>
      <c r="K424" s="34" t="n">
        <f aca="false">MDETERM(X423:AA426)</f>
        <v>165469183.483087</v>
      </c>
      <c r="L424" s="34" t="n">
        <f aca="false">K424/K422</f>
        <v>0.00190030236516809</v>
      </c>
      <c r="M424" s="36" t="n">
        <f aca="false">J424</f>
        <v>0.0797569444444444</v>
      </c>
      <c r="N424" s="24" t="n">
        <f aca="false">$N$4</f>
        <v>1</v>
      </c>
      <c r="O424" s="24" t="n">
        <f aca="false">$O$4</f>
        <v>40</v>
      </c>
      <c r="P424" s="24" t="n">
        <f aca="false">$P$4</f>
        <v>1600</v>
      </c>
      <c r="Q424" s="24" t="n">
        <f aca="false">$Q$4</f>
        <v>64000</v>
      </c>
      <c r="R424" s="24"/>
      <c r="S424" s="43" t="n">
        <f aca="false">M424</f>
        <v>0.0797569444444444</v>
      </c>
      <c r="T424" s="24" t="n">
        <f aca="false">$O$4</f>
        <v>40</v>
      </c>
      <c r="U424" s="24" t="n">
        <f aca="false">$P$4</f>
        <v>1600</v>
      </c>
      <c r="V424" s="24" t="n">
        <f aca="false">$Q$4</f>
        <v>64000</v>
      </c>
      <c r="W424" s="35"/>
      <c r="X424" s="24" t="n">
        <f aca="false">$N$4</f>
        <v>1</v>
      </c>
      <c r="Y424" s="36" t="n">
        <f aca="false">S424</f>
        <v>0.0797569444444444</v>
      </c>
      <c r="Z424" s="24" t="n">
        <f aca="false">$P$4</f>
        <v>1600</v>
      </c>
      <c r="AA424" s="24" t="n">
        <f aca="false">$Q$4</f>
        <v>64000</v>
      </c>
      <c r="AB424" s="35"/>
      <c r="AC424" s="24" t="n">
        <f aca="false">$N$4</f>
        <v>1</v>
      </c>
      <c r="AD424" s="24" t="n">
        <f aca="false">$O$4</f>
        <v>40</v>
      </c>
      <c r="AE424" s="36" t="n">
        <f aca="false">Y424</f>
        <v>0.0797569444444444</v>
      </c>
      <c r="AF424" s="24" t="n">
        <f aca="false">$Q$4</f>
        <v>64000</v>
      </c>
      <c r="AG424" s="35"/>
      <c r="AH424" s="24" t="n">
        <f aca="false">$N$4</f>
        <v>1</v>
      </c>
      <c r="AI424" s="24" t="n">
        <f aca="false">$O$4</f>
        <v>40</v>
      </c>
      <c r="AJ424" s="24" t="n">
        <f aca="false">$P$4</f>
        <v>1600</v>
      </c>
      <c r="AK424" s="36" t="n">
        <f aca="false">AE424</f>
        <v>0.0797569444444444</v>
      </c>
    </row>
    <row r="425" customFormat="false" ht="14.65" hidden="false" customHeight="false" outlineLevel="0" collapsed="false">
      <c r="I425" s="35" t="str">
        <f aca="false">ADDRESS(I422,4,1)</f>
        <v>$D$72</v>
      </c>
      <c r="J425" s="36" t="n">
        <f aca="true">INDIRECT(I425)</f>
        <v>0.1696875</v>
      </c>
      <c r="K425" s="34" t="n">
        <f aca="false">MDETERM(AC423:AF426)</f>
        <v>181899.475363908</v>
      </c>
      <c r="L425" s="34" t="n">
        <f aca="false">K425/K422</f>
        <v>2.08899322508713E-006</v>
      </c>
      <c r="M425" s="36" t="n">
        <f aca="false">J425</f>
        <v>0.1696875</v>
      </c>
      <c r="N425" s="24" t="n">
        <f aca="false">$N$5</f>
        <v>1</v>
      </c>
      <c r="O425" s="24" t="n">
        <f aca="false">$O$5</f>
        <v>80</v>
      </c>
      <c r="P425" s="24" t="n">
        <f aca="false">$P$5</f>
        <v>6400</v>
      </c>
      <c r="Q425" s="24" t="n">
        <f aca="false">$Q$5</f>
        <v>512000</v>
      </c>
      <c r="R425" s="24"/>
      <c r="S425" s="43" t="n">
        <f aca="false">M425</f>
        <v>0.1696875</v>
      </c>
      <c r="T425" s="24" t="n">
        <f aca="false">$O$5</f>
        <v>80</v>
      </c>
      <c r="U425" s="24" t="n">
        <f aca="false">$P$5</f>
        <v>6400</v>
      </c>
      <c r="V425" s="24" t="n">
        <f aca="false">$Q$5</f>
        <v>512000</v>
      </c>
      <c r="W425" s="35"/>
      <c r="X425" s="24" t="n">
        <f aca="false">$N$5</f>
        <v>1</v>
      </c>
      <c r="Y425" s="36" t="n">
        <f aca="false">S425</f>
        <v>0.1696875</v>
      </c>
      <c r="Z425" s="24" t="n">
        <f aca="false">$P$5</f>
        <v>6400</v>
      </c>
      <c r="AA425" s="24" t="n">
        <f aca="false">$Q$5</f>
        <v>512000</v>
      </c>
      <c r="AB425" s="35"/>
      <c r="AC425" s="24" t="n">
        <f aca="false">$N$5</f>
        <v>1</v>
      </c>
      <c r="AD425" s="24" t="n">
        <f aca="false">$O$5</f>
        <v>80</v>
      </c>
      <c r="AE425" s="36" t="n">
        <f aca="false">Y425</f>
        <v>0.1696875</v>
      </c>
      <c r="AF425" s="24" t="n">
        <f aca="false">$Q$5</f>
        <v>512000</v>
      </c>
      <c r="AG425" s="35"/>
      <c r="AH425" s="24" t="n">
        <f aca="false">$N$5</f>
        <v>1</v>
      </c>
      <c r="AI425" s="24" t="n">
        <f aca="false">$O$5</f>
        <v>80</v>
      </c>
      <c r="AJ425" s="24" t="n">
        <f aca="false">$P$5</f>
        <v>6400</v>
      </c>
      <c r="AK425" s="36" t="n">
        <f aca="false">AE425</f>
        <v>0.1696875</v>
      </c>
    </row>
    <row r="426" customFormat="false" ht="14.65" hidden="false" customHeight="false" outlineLevel="0" collapsed="false">
      <c r="I426" s="35" t="str">
        <f aca="false">ADDRESS(I422,5,1)</f>
        <v>$E$72</v>
      </c>
      <c r="J426" s="36" t="n">
        <f aca="true">INDIRECT(I426)</f>
        <v>0.395868055555555</v>
      </c>
      <c r="K426" s="34" t="n">
        <f aca="false">MDETERM(AH423:AK426)</f>
        <v>756.328361111025</v>
      </c>
      <c r="L426" s="34" t="n">
        <f aca="false">K426/K422</f>
        <v>8.68592292056539E-009</v>
      </c>
      <c r="M426" s="36" t="n">
        <f aca="false">J426</f>
        <v>0.395868055555555</v>
      </c>
      <c r="N426" s="24" t="n">
        <f aca="false">$N$6</f>
        <v>1</v>
      </c>
      <c r="O426" s="44" t="n">
        <f aca="false">$O$6</f>
        <v>160.9</v>
      </c>
      <c r="P426" s="24" t="n">
        <f aca="false">$P$6</f>
        <v>25888.81</v>
      </c>
      <c r="Q426" s="24" t="n">
        <f aca="false">$Q$6</f>
        <v>4165509.529</v>
      </c>
      <c r="R426" s="24"/>
      <c r="S426" s="43" t="n">
        <f aca="false">M426</f>
        <v>0.395868055555555</v>
      </c>
      <c r="T426" s="44" t="n">
        <f aca="false">$O$6</f>
        <v>160.9</v>
      </c>
      <c r="U426" s="24" t="n">
        <f aca="false">$P$6</f>
        <v>25888.81</v>
      </c>
      <c r="V426" s="24" t="n">
        <f aca="false">$Q$6</f>
        <v>4165509.529</v>
      </c>
      <c r="W426" s="35"/>
      <c r="X426" s="24" t="n">
        <f aca="false">$N$6</f>
        <v>1</v>
      </c>
      <c r="Y426" s="36" t="n">
        <f aca="false">S426</f>
        <v>0.395868055555555</v>
      </c>
      <c r="Z426" s="24" t="n">
        <f aca="false">$P$6</f>
        <v>25888.81</v>
      </c>
      <c r="AA426" s="24" t="n">
        <f aca="false">$Q$6</f>
        <v>4165509.529</v>
      </c>
      <c r="AB426" s="35"/>
      <c r="AC426" s="24" t="n">
        <f aca="false">$N$6</f>
        <v>1</v>
      </c>
      <c r="AD426" s="44" t="n">
        <f aca="false">$O$6</f>
        <v>160.9</v>
      </c>
      <c r="AE426" s="36" t="n">
        <f aca="false">Y426</f>
        <v>0.395868055555555</v>
      </c>
      <c r="AF426" s="24" t="n">
        <f aca="false">$Q$6</f>
        <v>4165509.529</v>
      </c>
      <c r="AG426" s="35"/>
      <c r="AH426" s="24" t="n">
        <f aca="false">$N$6</f>
        <v>1</v>
      </c>
      <c r="AI426" s="44" t="n">
        <f aca="false">$O$6</f>
        <v>160.9</v>
      </c>
      <c r="AJ426" s="24" t="n">
        <f aca="false">$P$6</f>
        <v>25888.81</v>
      </c>
      <c r="AK426" s="36" t="n">
        <f aca="false">AE426</f>
        <v>0.395868055555555</v>
      </c>
    </row>
    <row r="427" customFormat="false" ht="14.65" hidden="false" customHeight="false" outlineLevel="0" collapsed="false">
      <c r="I427" s="35"/>
      <c r="J427" s="36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</row>
    <row r="428" customFormat="false" ht="14.65" hidden="false" customHeight="false" outlineLevel="0" collapsed="false">
      <c r="I428" s="34" t="n">
        <f aca="false">I422+1</f>
        <v>73</v>
      </c>
      <c r="J428" s="41" t="n">
        <f aca="false">L429+$F$1*L430+L431*$F$1*$F$1+L432*$F$1*$F$1*$F$1</f>
        <v>0.175149795398131</v>
      </c>
      <c r="K428" s="34" t="n">
        <f aca="false">MDETERM(N429:Q432)</f>
        <v>87075186831.3602</v>
      </c>
      <c r="L428" s="35"/>
      <c r="M428" s="35"/>
      <c r="N428" s="24" t="s">
        <v>6</v>
      </c>
      <c r="O428" s="24" t="s">
        <v>7</v>
      </c>
      <c r="P428" s="24" t="s">
        <v>8</v>
      </c>
      <c r="Q428" s="24" t="s">
        <v>9</v>
      </c>
      <c r="R428" s="24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</row>
    <row r="429" customFormat="false" ht="14.65" hidden="false" customHeight="false" outlineLevel="0" collapsed="false">
      <c r="I429" s="35" t="str">
        <f aca="false">ADDRESS(I428,2,1)</f>
        <v>$B$73</v>
      </c>
      <c r="J429" s="36" t="n">
        <f aca="true">INDIRECT(I429)</f>
        <v>0.0314467592592593</v>
      </c>
      <c r="K429" s="34" t="n">
        <f aca="false">MDETERM(S429:V432)</f>
        <v>-13981633.9333411</v>
      </c>
      <c r="L429" s="34" t="n">
        <f aca="false">K429/K428</f>
        <v>-0.000160569669065649</v>
      </c>
      <c r="M429" s="36" t="n">
        <f aca="false">J429</f>
        <v>0.0314467592592593</v>
      </c>
      <c r="N429" s="24" t="n">
        <f aca="false">$N$3</f>
        <v>1</v>
      </c>
      <c r="O429" s="24" t="n">
        <f aca="false">$O$3</f>
        <v>16</v>
      </c>
      <c r="P429" s="24" t="n">
        <f aca="false">$P$3</f>
        <v>256</v>
      </c>
      <c r="Q429" s="24" t="n">
        <f aca="false">$Q$3</f>
        <v>4096</v>
      </c>
      <c r="R429" s="24"/>
      <c r="S429" s="43" t="n">
        <f aca="false">M429</f>
        <v>0.0314467592592593</v>
      </c>
      <c r="T429" s="24" t="n">
        <f aca="false">$O$3</f>
        <v>16</v>
      </c>
      <c r="U429" s="24" t="n">
        <f aca="false">$P$3</f>
        <v>256</v>
      </c>
      <c r="V429" s="24" t="n">
        <f aca="false">$Q$3</f>
        <v>4096</v>
      </c>
      <c r="W429" s="35"/>
      <c r="X429" s="24" t="n">
        <f aca="false">$N$3</f>
        <v>1</v>
      </c>
      <c r="Y429" s="36" t="n">
        <f aca="false">S429</f>
        <v>0.0314467592592593</v>
      </c>
      <c r="Z429" s="24" t="n">
        <f aca="false">$P$3</f>
        <v>256</v>
      </c>
      <c r="AA429" s="24" t="n">
        <f aca="false">$Q$3</f>
        <v>4096</v>
      </c>
      <c r="AB429" s="35"/>
      <c r="AC429" s="24" t="n">
        <f aca="false">$N$3</f>
        <v>1</v>
      </c>
      <c r="AD429" s="24" t="n">
        <f aca="false">$O$3</f>
        <v>16</v>
      </c>
      <c r="AE429" s="36" t="n">
        <f aca="false">Y429</f>
        <v>0.0314467592592593</v>
      </c>
      <c r="AF429" s="24" t="n">
        <f aca="false">$Q$3</f>
        <v>4096</v>
      </c>
      <c r="AG429" s="35"/>
      <c r="AH429" s="24" t="n">
        <f aca="false">$N$3</f>
        <v>1</v>
      </c>
      <c r="AI429" s="24" t="n">
        <f aca="false">$O$3</f>
        <v>16</v>
      </c>
      <c r="AJ429" s="24" t="n">
        <f aca="false">$P$3</f>
        <v>256</v>
      </c>
      <c r="AK429" s="36" t="n">
        <f aca="false">AE429</f>
        <v>0.0314467592592593</v>
      </c>
    </row>
    <row r="430" customFormat="false" ht="14.65" hidden="false" customHeight="false" outlineLevel="0" collapsed="false">
      <c r="I430" s="35" t="str">
        <f aca="false">ADDRESS(I428,3,1)</f>
        <v>$C$73</v>
      </c>
      <c r="J430" s="36" t="n">
        <f aca="true">INDIRECT(I430)</f>
        <v>0.0814814814814815</v>
      </c>
      <c r="K430" s="34" t="n">
        <f aca="false">MDETERM(X429:AA432)</f>
        <v>168774132.872234</v>
      </c>
      <c r="L430" s="34" t="n">
        <f aca="false">K430/K428</f>
        <v>0.0019382574877399</v>
      </c>
      <c r="M430" s="36" t="n">
        <f aca="false">J430</f>
        <v>0.0814814814814815</v>
      </c>
      <c r="N430" s="24" t="n">
        <f aca="false">$N$4</f>
        <v>1</v>
      </c>
      <c r="O430" s="24" t="n">
        <f aca="false">$O$4</f>
        <v>40</v>
      </c>
      <c r="P430" s="24" t="n">
        <f aca="false">$P$4</f>
        <v>1600</v>
      </c>
      <c r="Q430" s="24" t="n">
        <f aca="false">$Q$4</f>
        <v>64000</v>
      </c>
      <c r="R430" s="24"/>
      <c r="S430" s="43" t="n">
        <f aca="false">M430</f>
        <v>0.0814814814814815</v>
      </c>
      <c r="T430" s="24" t="n">
        <f aca="false">$O$4</f>
        <v>40</v>
      </c>
      <c r="U430" s="24" t="n">
        <f aca="false">$P$4</f>
        <v>1600</v>
      </c>
      <c r="V430" s="24" t="n">
        <f aca="false">$Q$4</f>
        <v>64000</v>
      </c>
      <c r="W430" s="35"/>
      <c r="X430" s="24" t="n">
        <f aca="false">$N$4</f>
        <v>1</v>
      </c>
      <c r="Y430" s="36" t="n">
        <f aca="false">S430</f>
        <v>0.0814814814814815</v>
      </c>
      <c r="Z430" s="24" t="n">
        <f aca="false">$P$4</f>
        <v>1600</v>
      </c>
      <c r="AA430" s="24" t="n">
        <f aca="false">$Q$4</f>
        <v>64000</v>
      </c>
      <c r="AB430" s="35"/>
      <c r="AC430" s="24" t="n">
        <f aca="false">$N$4</f>
        <v>1</v>
      </c>
      <c r="AD430" s="24" t="n">
        <f aca="false">$O$4</f>
        <v>40</v>
      </c>
      <c r="AE430" s="36" t="n">
        <f aca="false">Y430</f>
        <v>0.0814814814814815</v>
      </c>
      <c r="AF430" s="24" t="n">
        <f aca="false">$Q$4</f>
        <v>64000</v>
      </c>
      <c r="AG430" s="35"/>
      <c r="AH430" s="24" t="n">
        <f aca="false">$N$4</f>
        <v>1</v>
      </c>
      <c r="AI430" s="24" t="n">
        <f aca="false">$O$4</f>
        <v>40</v>
      </c>
      <c r="AJ430" s="24" t="n">
        <f aca="false">$P$4</f>
        <v>1600</v>
      </c>
      <c r="AK430" s="36" t="n">
        <f aca="false">AE430</f>
        <v>0.0814814814814815</v>
      </c>
    </row>
    <row r="431" customFormat="false" ht="14.65" hidden="false" customHeight="false" outlineLevel="0" collapsed="false">
      <c r="I431" s="35" t="str">
        <f aca="false">ADDRESS(I428,4,1)</f>
        <v>$D$73</v>
      </c>
      <c r="J431" s="36" t="n">
        <f aca="true">INDIRECT(I431)</f>
        <v>0.173958333333333</v>
      </c>
      <c r="K431" s="34" t="n">
        <f aca="false">MDETERM(AC429:AF432)</f>
        <v>188241.712295803</v>
      </c>
      <c r="L431" s="34" t="n">
        <f aca="false">K431/K428</f>
        <v>2.16182955381277E-006</v>
      </c>
      <c r="M431" s="36" t="n">
        <f aca="false">J431</f>
        <v>0.173958333333333</v>
      </c>
      <c r="N431" s="24" t="n">
        <f aca="false">$N$5</f>
        <v>1</v>
      </c>
      <c r="O431" s="24" t="n">
        <f aca="false">$O$5</f>
        <v>80</v>
      </c>
      <c r="P431" s="24" t="n">
        <f aca="false">$P$5</f>
        <v>6400</v>
      </c>
      <c r="Q431" s="24" t="n">
        <f aca="false">$Q$5</f>
        <v>512000</v>
      </c>
      <c r="R431" s="24"/>
      <c r="S431" s="43" t="n">
        <f aca="false">M431</f>
        <v>0.173958333333333</v>
      </c>
      <c r="T431" s="24" t="n">
        <f aca="false">$O$5</f>
        <v>80</v>
      </c>
      <c r="U431" s="24" t="n">
        <f aca="false">$P$5</f>
        <v>6400</v>
      </c>
      <c r="V431" s="24" t="n">
        <f aca="false">$Q$5</f>
        <v>512000</v>
      </c>
      <c r="W431" s="35"/>
      <c r="X431" s="24" t="n">
        <f aca="false">$N$5</f>
        <v>1</v>
      </c>
      <c r="Y431" s="36" t="n">
        <f aca="false">S431</f>
        <v>0.173958333333333</v>
      </c>
      <c r="Z431" s="24" t="n">
        <f aca="false">$P$5</f>
        <v>6400</v>
      </c>
      <c r="AA431" s="24" t="n">
        <f aca="false">$Q$5</f>
        <v>512000</v>
      </c>
      <c r="AB431" s="35"/>
      <c r="AC431" s="24" t="n">
        <f aca="false">$N$5</f>
        <v>1</v>
      </c>
      <c r="AD431" s="24" t="n">
        <f aca="false">$O$5</f>
        <v>80</v>
      </c>
      <c r="AE431" s="36" t="n">
        <f aca="false">Y431</f>
        <v>0.173958333333333</v>
      </c>
      <c r="AF431" s="24" t="n">
        <f aca="false">$Q$5</f>
        <v>512000</v>
      </c>
      <c r="AG431" s="35"/>
      <c r="AH431" s="24" t="n">
        <f aca="false">$N$5</f>
        <v>1</v>
      </c>
      <c r="AI431" s="24" t="n">
        <f aca="false">$O$5</f>
        <v>80</v>
      </c>
      <c r="AJ431" s="24" t="n">
        <f aca="false">$P$5</f>
        <v>6400</v>
      </c>
      <c r="AK431" s="36" t="n">
        <f aca="false">AE431</f>
        <v>0.173958333333333</v>
      </c>
    </row>
    <row r="432" customFormat="false" ht="14.65" hidden="false" customHeight="false" outlineLevel="0" collapsed="false">
      <c r="I432" s="35" t="str">
        <f aca="false">ADDRESS(I428,5,1)</f>
        <v>$E$73</v>
      </c>
      <c r="J432" s="36" t="n">
        <f aca="true">INDIRECT(I432)</f>
        <v>0.410162037037037</v>
      </c>
      <c r="K432" s="34" t="n">
        <f aca="false">MDETERM(AH429:AK432)</f>
        <v>888.200041666807</v>
      </c>
      <c r="L432" s="34" t="n">
        <f aca="false">K432/K428</f>
        <v>1.02003805445402E-008</v>
      </c>
      <c r="M432" s="36" t="n">
        <f aca="false">J432</f>
        <v>0.410162037037037</v>
      </c>
      <c r="N432" s="24" t="n">
        <f aca="false">$N$6</f>
        <v>1</v>
      </c>
      <c r="O432" s="44" t="n">
        <f aca="false">$O$6</f>
        <v>160.9</v>
      </c>
      <c r="P432" s="24" t="n">
        <f aca="false">$P$6</f>
        <v>25888.81</v>
      </c>
      <c r="Q432" s="24" t="n">
        <f aca="false">$Q$6</f>
        <v>4165509.529</v>
      </c>
      <c r="R432" s="24"/>
      <c r="S432" s="43" t="n">
        <f aca="false">M432</f>
        <v>0.410162037037037</v>
      </c>
      <c r="T432" s="44" t="n">
        <f aca="false">$O$6</f>
        <v>160.9</v>
      </c>
      <c r="U432" s="24" t="n">
        <f aca="false">$P$6</f>
        <v>25888.81</v>
      </c>
      <c r="V432" s="24" t="n">
        <f aca="false">$Q$6</f>
        <v>4165509.529</v>
      </c>
      <c r="W432" s="35"/>
      <c r="X432" s="24" t="n">
        <f aca="false">$N$6</f>
        <v>1</v>
      </c>
      <c r="Y432" s="36" t="n">
        <f aca="false">S432</f>
        <v>0.410162037037037</v>
      </c>
      <c r="Z432" s="24" t="n">
        <f aca="false">$P$6</f>
        <v>25888.81</v>
      </c>
      <c r="AA432" s="24" t="n">
        <f aca="false">$Q$6</f>
        <v>4165509.529</v>
      </c>
      <c r="AB432" s="35"/>
      <c r="AC432" s="24" t="n">
        <f aca="false">$N$6</f>
        <v>1</v>
      </c>
      <c r="AD432" s="44" t="n">
        <f aca="false">$O$6</f>
        <v>160.9</v>
      </c>
      <c r="AE432" s="36" t="n">
        <f aca="false">Y432</f>
        <v>0.410162037037037</v>
      </c>
      <c r="AF432" s="24" t="n">
        <f aca="false">$Q$6</f>
        <v>4165509.529</v>
      </c>
      <c r="AG432" s="35"/>
      <c r="AH432" s="24" t="n">
        <f aca="false">$N$6</f>
        <v>1</v>
      </c>
      <c r="AI432" s="44" t="n">
        <f aca="false">$O$6</f>
        <v>160.9</v>
      </c>
      <c r="AJ432" s="24" t="n">
        <f aca="false">$P$6</f>
        <v>25888.81</v>
      </c>
      <c r="AK432" s="36" t="n">
        <f aca="false">AE432</f>
        <v>0.410162037037037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40"/>
  <sheetViews>
    <sheetView showFormulas="false" showGridLines="true" showRowColHeaders="true" showZeros="true" rightToLeft="false" tabSelected="false" showOutlineSymbols="true" defaultGridColor="true" view="normal" topLeftCell="A125" colorId="64" zoomScale="100" zoomScaleNormal="100" zoomScalePageLayoutView="100" workbookViewId="0">
      <selection pane="topLeft" activeCell="D2" activeCellId="0" sqref="A2:F140"/>
    </sheetView>
  </sheetViews>
  <sheetFormatPr defaultColWidth="11.58984375" defaultRowHeight="12.8" zeroHeight="false" outlineLevelRow="0" outlineLevelCol="0"/>
  <cols>
    <col collapsed="false" customWidth="true" hidden="false" outlineLevel="0" max="3" min="3" style="0" width="4.6"/>
    <col collapsed="false" customWidth="true" hidden="false" outlineLevel="0" max="4" min="4" style="0" width="3.71"/>
    <col collapsed="false" customWidth="true" hidden="false" outlineLevel="0" max="11" min="11" style="0" width="14.5"/>
  </cols>
  <sheetData>
    <row r="1" customFormat="false" ht="12.8" hidden="false" customHeight="false" outlineLevel="0" collapsed="false">
      <c r="A1" s="20" t="n">
        <f aca="false">COLUMN(MALE!L$1)</f>
        <v>12</v>
      </c>
      <c r="E1" s="0" t="n">
        <v>0</v>
      </c>
      <c r="F1" s="0" t="n">
        <v>1</v>
      </c>
      <c r="G1" s="0" t="n">
        <v>2</v>
      </c>
      <c r="H1" s="0" t="n">
        <v>3</v>
      </c>
    </row>
    <row r="2" customFormat="false" ht="12.8" hidden="false" customHeight="false" outlineLevel="0" collapsed="false">
      <c r="A2" s="48" t="n">
        <f aca="false">LOOKUP(B2,$K$2:$K$4,$L$2:$L$4)</f>
        <v>86400000</v>
      </c>
      <c r="B2" s="35" t="s">
        <v>10</v>
      </c>
      <c r="D2" s="49"/>
      <c r="E2" s="50"/>
      <c r="F2" s="50"/>
      <c r="G2" s="50"/>
      <c r="H2" s="50"/>
      <c r="I2" s="51"/>
      <c r="K2" s="52" t="s">
        <v>11</v>
      </c>
      <c r="L2" s="52" t="n">
        <v>1</v>
      </c>
    </row>
    <row r="3" customFormat="false" ht="12.8" hidden="false" customHeight="false" outlineLevel="0" collapsed="false">
      <c r="A3" s="35" t="s">
        <v>12</v>
      </c>
      <c r="B3" s="0" t="n">
        <v>5</v>
      </c>
      <c r="C3" s="48" t="n">
        <f aca="false">6*$B3-9</f>
        <v>21</v>
      </c>
      <c r="D3" s="53" t="n">
        <f aca="true">INDIRECT($A3&amp;"."&amp;ADDRESS($B3,1))</f>
        <v>30</v>
      </c>
      <c r="E3" s="54" t="n">
        <f aca="true">$A$2*INDIRECT($A3&amp;"."&amp;ADDRESS($C3+E$1,$A$1))</f>
        <v>7287.39933327386</v>
      </c>
      <c r="F3" s="54" t="n">
        <f aca="true">$A$2*INDIRECT($A3&amp;"."&amp;ADDRESS($C3+F$1,$A$1))</f>
        <v>95626.4684000055</v>
      </c>
      <c r="G3" s="54" t="n">
        <f aca="true">$A$2*INDIRECT($A3&amp;"."&amp;ADDRESS($C3+G$1,$A$1))</f>
        <v>45.41184197902</v>
      </c>
      <c r="H3" s="54" t="n">
        <f aca="true">$A$2*INDIRECT($A3&amp;"."&amp;ADDRESS($C3+H$1,$A$1))</f>
        <v>0.0155455859385455</v>
      </c>
      <c r="I3" s="55" t="str">
        <f aca="false">IF(A3="FEMALE","F","")</f>
        <v/>
      </c>
      <c r="K3" s="52" t="s">
        <v>10</v>
      </c>
      <c r="L3" s="52" t="n">
        <f aca="false">L4*1000</f>
        <v>86400000</v>
      </c>
    </row>
    <row r="4" customFormat="false" ht="12.8" hidden="false" customHeight="false" outlineLevel="0" collapsed="false">
      <c r="A4" s="35" t="s">
        <v>12</v>
      </c>
      <c r="B4" s="0" t="n">
        <v>6</v>
      </c>
      <c r="C4" s="48" t="n">
        <f aca="false">6*$B4-9</f>
        <v>27</v>
      </c>
      <c r="D4" s="53" t="n">
        <f aca="true">INDIRECT($A4&amp;"."&amp;ADDRESS($B4,1))</f>
        <v>31</v>
      </c>
      <c r="E4" s="54" t="n">
        <f aca="true">$A$2*INDIRECT($A4&amp;"."&amp;ADDRESS($C4+E$1,$A$1))</f>
        <v>7287.39933327386</v>
      </c>
      <c r="F4" s="54" t="n">
        <f aca="true">$A$2*INDIRECT($A4&amp;"."&amp;ADDRESS($C4+F$1,$A$1))</f>
        <v>95626.4684000055</v>
      </c>
      <c r="G4" s="54" t="n">
        <f aca="true">$A$2*INDIRECT($A4&amp;"."&amp;ADDRESS($C4+G$1,$A$1))</f>
        <v>45.41184197902</v>
      </c>
      <c r="H4" s="54" t="n">
        <f aca="true">$A$2*INDIRECT($A4&amp;"."&amp;ADDRESS($C4+H$1,$A$1))</f>
        <v>0.0155455859385455</v>
      </c>
      <c r="I4" s="55" t="str">
        <f aca="false">IF(A4="FEMALE","F","")</f>
        <v/>
      </c>
      <c r="K4" s="52" t="s">
        <v>13</v>
      </c>
      <c r="L4" s="56" t="n">
        <f aca="false">24 * 60^2</f>
        <v>86400</v>
      </c>
    </row>
    <row r="5" customFormat="false" ht="12.8" hidden="false" customHeight="false" outlineLevel="0" collapsed="false">
      <c r="A5" s="35" t="s">
        <v>12</v>
      </c>
      <c r="B5" s="0" t="n">
        <v>7</v>
      </c>
      <c r="C5" s="48" t="n">
        <f aca="false">6*$B5-9</f>
        <v>33</v>
      </c>
      <c r="D5" s="53" t="n">
        <f aca="true">INDIRECT($A5&amp;"."&amp;ADDRESS($B5,1))</f>
        <v>32</v>
      </c>
      <c r="E5" s="54" t="n">
        <f aca="true">$A$2*INDIRECT($A5&amp;"."&amp;ADDRESS($C5+E$1,$A$1))</f>
        <v>7287.39933327386</v>
      </c>
      <c r="F5" s="54" t="n">
        <f aca="true">$A$2*INDIRECT($A5&amp;"."&amp;ADDRESS($C5+F$1,$A$1))</f>
        <v>95626.4684000055</v>
      </c>
      <c r="G5" s="54" t="n">
        <f aca="true">$A$2*INDIRECT($A5&amp;"."&amp;ADDRESS($C5+G$1,$A$1))</f>
        <v>45.41184197902</v>
      </c>
      <c r="H5" s="54" t="n">
        <f aca="true">$A$2*INDIRECT($A5&amp;"."&amp;ADDRESS($C5+H$1,$A$1))</f>
        <v>0.0155455859385455</v>
      </c>
      <c r="I5" s="55" t="str">
        <f aca="false">IF(A5="FEMALE","F","")</f>
        <v/>
      </c>
      <c r="J5" s="57" t="n">
        <v>5</v>
      </c>
    </row>
    <row r="6" customFormat="false" ht="12.8" hidden="false" customHeight="false" outlineLevel="0" collapsed="false">
      <c r="A6" s="35" t="s">
        <v>12</v>
      </c>
      <c r="B6" s="0" t="n">
        <v>8</v>
      </c>
      <c r="C6" s="48" t="n">
        <f aca="false">6*$B6-9</f>
        <v>39</v>
      </c>
      <c r="D6" s="53" t="n">
        <f aca="true">INDIRECT($A6&amp;"."&amp;ADDRESS($B6,1))</f>
        <v>33</v>
      </c>
      <c r="E6" s="54" t="n">
        <f aca="true">$A$2*INDIRECT($A6&amp;"."&amp;ADDRESS($C6+E$1,$A$1))</f>
        <v>7287.39933327386</v>
      </c>
      <c r="F6" s="54" t="n">
        <f aca="true">$A$2*INDIRECT($A6&amp;"."&amp;ADDRESS($C6+F$1,$A$1))</f>
        <v>95626.4684000055</v>
      </c>
      <c r="G6" s="54" t="n">
        <f aca="true">$A$2*INDIRECT($A6&amp;"."&amp;ADDRESS($C6+G$1,$A$1))</f>
        <v>45.41184197902</v>
      </c>
      <c r="H6" s="54" t="n">
        <f aca="true">$A$2*INDIRECT($A6&amp;"."&amp;ADDRESS($C6+H$1,$A$1))</f>
        <v>0.0155455859385455</v>
      </c>
      <c r="I6" s="55" t="str">
        <f aca="false">IF(A6="FEMALE","F","")</f>
        <v/>
      </c>
      <c r="J6" s="0" t="n">
        <v>3</v>
      </c>
      <c r="K6" s="35"/>
    </row>
    <row r="7" customFormat="false" ht="12.8" hidden="false" customHeight="false" outlineLevel="0" collapsed="false">
      <c r="A7" s="35" t="s">
        <v>12</v>
      </c>
      <c r="B7" s="0" t="n">
        <v>9</v>
      </c>
      <c r="C7" s="48" t="n">
        <f aca="false">6*$B7-9</f>
        <v>45</v>
      </c>
      <c r="D7" s="53" t="n">
        <f aca="true">INDIRECT($A7&amp;"."&amp;ADDRESS($B7,1))</f>
        <v>34</v>
      </c>
      <c r="E7" s="54" t="n">
        <f aca="true">$A$2*INDIRECT($A7&amp;"."&amp;ADDRESS($C7+E$1,$A$1))</f>
        <v>7287.39933327386</v>
      </c>
      <c r="F7" s="54" t="n">
        <f aca="true">$A$2*INDIRECT($A7&amp;"."&amp;ADDRESS($C7+F$1,$A$1))</f>
        <v>95626.4684000055</v>
      </c>
      <c r="G7" s="54" t="n">
        <f aca="true">$A$2*INDIRECT($A7&amp;"."&amp;ADDRESS($C7+G$1,$A$1))</f>
        <v>45.41184197902</v>
      </c>
      <c r="H7" s="54" t="n">
        <f aca="true">$A$2*INDIRECT($A7&amp;"."&amp;ADDRESS($C7+H$1,$A$1))</f>
        <v>0.0155455859385455</v>
      </c>
      <c r="I7" s="55" t="str">
        <f aca="false">IF(A7="FEMALE","F","")</f>
        <v/>
      </c>
      <c r="J7" s="58" t="n">
        <f aca="true">INDIRECT(ADDRESS($J$6, $J$5))</f>
        <v>7287.39933327386</v>
      </c>
      <c r="K7" s="35"/>
    </row>
    <row r="8" customFormat="false" ht="12.8" hidden="false" customHeight="false" outlineLevel="0" collapsed="false">
      <c r="A8" s="35" t="s">
        <v>12</v>
      </c>
      <c r="B8" s="0" t="n">
        <v>10</v>
      </c>
      <c r="C8" s="20" t="n">
        <f aca="false">6*$B8-9</f>
        <v>51</v>
      </c>
      <c r="D8" s="53" t="n">
        <f aca="true">INDIRECT($A8&amp;"."&amp;ADDRESS($B8,1))</f>
        <v>35</v>
      </c>
      <c r="E8" s="54" t="n">
        <f aca="true">$A$2*INDIRECT($A8&amp;"."&amp;ADDRESS($C8+E$1,$A$1))</f>
        <v>7287.39933327386</v>
      </c>
      <c r="F8" s="54" t="n">
        <f aca="true">$A$2*INDIRECT($A8&amp;"."&amp;ADDRESS($C8+F$1,$A$1))</f>
        <v>95626.4684000055</v>
      </c>
      <c r="G8" s="54" t="n">
        <f aca="true">$A$2*INDIRECT($A8&amp;"."&amp;ADDRESS($C8+G$1,$A$1))</f>
        <v>45.41184197902</v>
      </c>
      <c r="H8" s="54" t="n">
        <f aca="true">$A$2*INDIRECT($A8&amp;"."&amp;ADDRESS($C8+H$1,$A$1))</f>
        <v>0.0155455859385455</v>
      </c>
      <c r="I8" s="55" t="str">
        <f aca="false">IF(A8="FEMALE","F","")</f>
        <v/>
      </c>
      <c r="J8" s="58" t="n">
        <f aca="true">INDIRECT(ADDRESS($J$6, $J$5+1))</f>
        <v>95626.4684000055</v>
      </c>
      <c r="L8" s="35"/>
    </row>
    <row r="9" customFormat="false" ht="12.8" hidden="false" customHeight="false" outlineLevel="0" collapsed="false">
      <c r="A9" s="35" t="s">
        <v>12</v>
      </c>
      <c r="B9" s="0" t="n">
        <v>11</v>
      </c>
      <c r="C9" s="20" t="n">
        <f aca="false">6*$B9-9</f>
        <v>57</v>
      </c>
      <c r="D9" s="53" t="n">
        <f aca="true">INDIRECT($A9&amp;"."&amp;ADDRESS($B9,1))</f>
        <v>36</v>
      </c>
      <c r="E9" s="54" t="n">
        <f aca="true">$A$2*INDIRECT($A9&amp;"."&amp;ADDRESS($C9+E$1,$A$1))</f>
        <v>7287.39933327386</v>
      </c>
      <c r="F9" s="54" t="n">
        <f aca="true">$A$2*INDIRECT($A9&amp;"."&amp;ADDRESS($C9+F$1,$A$1))</f>
        <v>95626.4684000055</v>
      </c>
      <c r="G9" s="54" t="n">
        <f aca="true">$A$2*INDIRECT($A9&amp;"."&amp;ADDRESS($C9+G$1,$A$1))</f>
        <v>45.41184197902</v>
      </c>
      <c r="H9" s="54" t="n">
        <f aca="true">$A$2*INDIRECT($A9&amp;"."&amp;ADDRESS($C9+H$1,$A$1))</f>
        <v>0.0155455859385455</v>
      </c>
      <c r="I9" s="55" t="str">
        <f aca="false">IF(A9="FEMALE","F","")</f>
        <v/>
      </c>
      <c r="J9" s="58" t="n">
        <f aca="true">INDIRECT(ADDRESS($J$6, $J$5+2))</f>
        <v>45.41184197902</v>
      </c>
      <c r="L9" s="35"/>
    </row>
    <row r="10" customFormat="false" ht="12.8" hidden="false" customHeight="false" outlineLevel="0" collapsed="false">
      <c r="A10" s="35" t="s">
        <v>12</v>
      </c>
      <c r="B10" s="0" t="n">
        <v>12</v>
      </c>
      <c r="C10" s="20" t="n">
        <f aca="false">6*$B10-9</f>
        <v>63</v>
      </c>
      <c r="D10" s="53" t="n">
        <f aca="true">INDIRECT($A10&amp;"."&amp;ADDRESS($B10,1))</f>
        <v>37</v>
      </c>
      <c r="E10" s="54" t="n">
        <f aca="true">$A$2*INDIRECT($A10&amp;"."&amp;ADDRESS($C10+E$1,$A$1))</f>
        <v>7287.39933327386</v>
      </c>
      <c r="F10" s="54" t="n">
        <f aca="true">$A$2*INDIRECT($A10&amp;"."&amp;ADDRESS($C10+F$1,$A$1))</f>
        <v>95626.4684000055</v>
      </c>
      <c r="G10" s="54" t="n">
        <f aca="true">$A$2*INDIRECT($A10&amp;"."&amp;ADDRESS($C10+G$1,$A$1))</f>
        <v>45.41184197902</v>
      </c>
      <c r="H10" s="54" t="n">
        <f aca="true">$A$2*INDIRECT($A10&amp;"."&amp;ADDRESS($C10+H$1,$A$1))</f>
        <v>0.0155455859385455</v>
      </c>
      <c r="I10" s="55" t="str">
        <f aca="false">IF(A10="FEMALE","F","")</f>
        <v/>
      </c>
      <c r="J10" s="58" t="n">
        <f aca="true">INDIRECT(ADDRESS($J$6, $J$5+3))</f>
        <v>0.0155455859385455</v>
      </c>
    </row>
    <row r="11" customFormat="false" ht="12.8" hidden="false" customHeight="false" outlineLevel="0" collapsed="false">
      <c r="A11" s="35" t="s">
        <v>12</v>
      </c>
      <c r="B11" s="0" t="n">
        <v>13</v>
      </c>
      <c r="C11" s="20" t="n">
        <f aca="false">6*$B11-9</f>
        <v>69</v>
      </c>
      <c r="D11" s="53" t="n">
        <f aca="true">INDIRECT($A11&amp;"."&amp;ADDRESS($B11,1))</f>
        <v>38</v>
      </c>
      <c r="E11" s="54" t="n">
        <f aca="true">$A$2*INDIRECT($A11&amp;"."&amp;ADDRESS($C11+E$1,$A$1))</f>
        <v>3763.03780338426</v>
      </c>
      <c r="F11" s="54" t="n">
        <f aca="true">$A$2*INDIRECT($A11&amp;"."&amp;ADDRESS($C11+F$1,$A$1))</f>
        <v>95977.8628863279</v>
      </c>
      <c r="G11" s="54" t="n">
        <f aca="true">$A$2*INDIRECT($A11&amp;"."&amp;ADDRESS($C11+G$1,$A$1))</f>
        <v>44.9955691652469</v>
      </c>
      <c r="H11" s="54" t="n">
        <f aca="true">$A$2*INDIRECT($A11&amp;"."&amp;ADDRESS($C11+H$1,$A$1))</f>
        <v>0.0176490012359034</v>
      </c>
      <c r="I11" s="55" t="str">
        <f aca="false">IF(A11="FEMALE","F","")</f>
        <v/>
      </c>
    </row>
    <row r="12" customFormat="false" ht="12.8" hidden="false" customHeight="false" outlineLevel="0" collapsed="false">
      <c r="A12" s="35" t="s">
        <v>12</v>
      </c>
      <c r="B12" s="0" t="n">
        <v>14</v>
      </c>
      <c r="C12" s="20" t="n">
        <f aca="false">6*$B12-9</f>
        <v>75</v>
      </c>
      <c r="D12" s="53" t="n">
        <f aca="true">INDIRECT($A12&amp;"."&amp;ADDRESS($B12,1))</f>
        <v>39</v>
      </c>
      <c r="E12" s="54" t="n">
        <f aca="true">$A$2*INDIRECT($A12&amp;"."&amp;ADDRESS($C12+E$1,$A$1))</f>
        <v>238.676273499029</v>
      </c>
      <c r="F12" s="54" t="n">
        <f aca="true">$A$2*INDIRECT($A12&amp;"."&amp;ADDRESS($C12+F$1,$A$1))</f>
        <v>96329.2573726501</v>
      </c>
      <c r="G12" s="54" t="n">
        <f aca="true">$A$2*INDIRECT($A12&amp;"."&amp;ADDRESS($C12+G$1,$A$1))</f>
        <v>44.5792963514795</v>
      </c>
      <c r="H12" s="54" t="n">
        <f aca="true">$A$2*INDIRECT($A12&amp;"."&amp;ADDRESS($C12+H$1,$A$1))</f>
        <v>0.0197524165332365</v>
      </c>
      <c r="I12" s="55" t="str">
        <f aca="false">IF(A12="FEMALE","F","")</f>
        <v/>
      </c>
      <c r="J12" s="59" t="n">
        <v>16</v>
      </c>
      <c r="K12" s="60" t="n">
        <f aca="false">($J$7+$J$8*J12+$J$9*J12^2+$J$10*J12^3)/$A$2</f>
        <v>0.0179282407407407</v>
      </c>
    </row>
    <row r="13" customFormat="false" ht="12.8" hidden="false" customHeight="false" outlineLevel="0" collapsed="false">
      <c r="A13" s="35" t="s">
        <v>12</v>
      </c>
      <c r="B13" s="0" t="n">
        <v>15</v>
      </c>
      <c r="C13" s="20" t="n">
        <f aca="false">6*$B13-9</f>
        <v>81</v>
      </c>
      <c r="D13" s="53" t="n">
        <f aca="true">INDIRECT($A13&amp;"."&amp;ADDRESS($B13,1))</f>
        <v>40</v>
      </c>
      <c r="E13" s="54" t="n">
        <f aca="true">$A$2*INDIRECT($A13&amp;"."&amp;ADDRESS($C13+E$1,$A$1))</f>
        <v>640.745742643666</v>
      </c>
      <c r="F13" s="54" t="n">
        <f aca="true">$A$2*INDIRECT($A13&amp;"."&amp;ADDRESS($C13+F$1,$A$1))</f>
        <v>96331.7587590689</v>
      </c>
      <c r="G13" s="54" t="n">
        <f aca="true">$A$2*INDIRECT($A13&amp;"."&amp;ADDRESS($C13+G$1,$A$1))</f>
        <v>50.7644808789013</v>
      </c>
      <c r="H13" s="54" t="n">
        <f aca="true">$A$2*INDIRECT($A13&amp;"."&amp;ADDRESS($C13+H$1,$A$1))</f>
        <v>0.0135271013806094</v>
      </c>
      <c r="I13" s="55" t="str">
        <f aca="false">IF(A13="FEMALE","F","")</f>
        <v/>
      </c>
      <c r="J13" s="59" t="n">
        <v>20</v>
      </c>
      <c r="K13" s="60" t="n">
        <f aca="false">($J$7+$J$8*J13+$J$9*J13^2+$J$10*J13^3)/$A$2</f>
        <v>0.0224317808890336</v>
      </c>
    </row>
    <row r="14" customFormat="false" ht="12.8" hidden="false" customHeight="false" outlineLevel="0" collapsed="false">
      <c r="A14" s="35" t="s">
        <v>12</v>
      </c>
      <c r="B14" s="0" t="n">
        <v>16</v>
      </c>
      <c r="C14" s="20" t="n">
        <f aca="false">6*$B14-9</f>
        <v>87</v>
      </c>
      <c r="D14" s="53" t="n">
        <f aca="true">INDIRECT($A14&amp;"."&amp;ADDRESS($B14,1))</f>
        <v>41</v>
      </c>
      <c r="E14" s="54" t="n">
        <f aca="true">$A$2*INDIRECT($A14&amp;"."&amp;ADDRESS($C14+E$1,$A$1))</f>
        <v>1422.48812768911</v>
      </c>
      <c r="F14" s="54" t="n">
        <f aca="true">$A$2*INDIRECT($A14&amp;"."&amp;ADDRESS($C14+F$1,$A$1))</f>
        <v>96384.8345205637</v>
      </c>
      <c r="G14" s="54" t="n">
        <f aca="true">$A$2*INDIRECT($A14&amp;"."&amp;ADDRESS($C14+G$1,$A$1))</f>
        <v>52.2941090891835</v>
      </c>
      <c r="H14" s="54" t="n">
        <f aca="true">$A$2*INDIRECT($A14&amp;"."&amp;ADDRESS($C14+H$1,$A$1))</f>
        <v>0.008024320422683</v>
      </c>
      <c r="I14" s="55" t="str">
        <f aca="false">IF(A14="FEMALE","F","")</f>
        <v/>
      </c>
      <c r="J14" s="59" t="n">
        <v>24</v>
      </c>
      <c r="K14" s="60" t="n">
        <f aca="false">($J$7+$J$8*J14+$J$9*J14^2+$J$10*J14^3)/$A$2</f>
        <v>0.0269524856955247</v>
      </c>
    </row>
    <row r="15" customFormat="false" ht="12.8" hidden="false" customHeight="false" outlineLevel="0" collapsed="false">
      <c r="A15" s="35" t="s">
        <v>12</v>
      </c>
      <c r="B15" s="0" t="n">
        <v>17</v>
      </c>
      <c r="C15" s="20" t="n">
        <f aca="false">6*$B15-9</f>
        <v>93</v>
      </c>
      <c r="D15" s="53" t="n">
        <f aca="true">INDIRECT($A15&amp;"."&amp;ADDRESS($B15,1))</f>
        <v>42</v>
      </c>
      <c r="E15" s="54" t="n">
        <f aca="true">$A$2*INDIRECT($A15&amp;"."&amp;ADDRESS($C15+E$1,$A$1))</f>
        <v>782.473755318193</v>
      </c>
      <c r="F15" s="54" t="n">
        <f aca="true">$A$2*INDIRECT($A15&amp;"."&amp;ADDRESS($C15+F$1,$A$1))</f>
        <v>96549.877624468</v>
      </c>
      <c r="G15" s="54" t="n">
        <f aca="true">$A$2*INDIRECT($A15&amp;"."&amp;ADDRESS($C15+G$1,$A$1))</f>
        <v>52.2737584125614</v>
      </c>
      <c r="H15" s="54" t="n">
        <f aca="true">$A$2*INDIRECT($A15&amp;"."&amp;ADDRESS($C15+H$1,$A$1))</f>
        <v>0.00913137196643425</v>
      </c>
      <c r="I15" s="55" t="str">
        <f aca="false">IF(A15="FEMALE","F","")</f>
        <v/>
      </c>
      <c r="J15" s="59" t="n">
        <v>28</v>
      </c>
      <c r="K15" s="60" t="n">
        <f aca="false">($J$7+$J$8*J15+$J$9*J15^2+$J$10*J15^3)/$A$2</f>
        <v>0.0314904242517072</v>
      </c>
    </row>
    <row r="16" customFormat="false" ht="12.8" hidden="false" customHeight="false" outlineLevel="0" collapsed="false">
      <c r="A16" s="35" t="s">
        <v>12</v>
      </c>
      <c r="B16" s="0" t="n">
        <v>18</v>
      </c>
      <c r="C16" s="20" t="n">
        <f aca="false">6*$B16-9</f>
        <v>99</v>
      </c>
      <c r="D16" s="53" t="n">
        <f aca="true">INDIRECT($A16&amp;"."&amp;ADDRESS($B16,1))</f>
        <v>43</v>
      </c>
      <c r="E16" s="54" t="n">
        <f aca="true">$A$2*INDIRECT($A16&amp;"."&amp;ADDRESS($C16+E$1,$A$1))</f>
        <v>-315.423946401869</v>
      </c>
      <c r="F16" s="54" t="n">
        <f aca="true">$A$2*INDIRECT($A16&amp;"."&amp;ADDRESS($C16+F$1,$A$1))</f>
        <v>96830.5007279731</v>
      </c>
      <c r="G16" s="54" t="n">
        <f aca="true">$A$2*INDIRECT($A16&amp;"."&amp;ADDRESS($C16+G$1,$A$1))</f>
        <v>50.6074676423832</v>
      </c>
      <c r="H16" s="54" t="n">
        <f aca="true">$A$2*INDIRECT($A16&amp;"."&amp;ADDRESS($C16+H$1,$A$1))</f>
        <v>0.0175538531196889</v>
      </c>
      <c r="I16" s="55" t="str">
        <f aca="false">IF(A16="FEMALE","F","")</f>
        <v/>
      </c>
      <c r="J16" s="59" t="n">
        <v>32</v>
      </c>
      <c r="K16" s="60" t="n">
        <f aca="false">($J$7+$J$8*J16+$J$9*J16^2+$J$10*J16^3)/$A$2</f>
        <v>0.0360456656490741</v>
      </c>
    </row>
    <row r="17" customFormat="false" ht="12.8" hidden="false" customHeight="false" outlineLevel="0" collapsed="false">
      <c r="A17" s="35" t="s">
        <v>12</v>
      </c>
      <c r="B17" s="0" t="n">
        <v>19</v>
      </c>
      <c r="C17" s="20" t="n">
        <f aca="false">6*$B17-9</f>
        <v>105</v>
      </c>
      <c r="D17" s="53" t="n">
        <f aca="true">INDIRECT($A17&amp;"."&amp;ADDRESS($B17,1))</f>
        <v>44</v>
      </c>
      <c r="E17" s="54" t="n">
        <f aca="true">$A$2*INDIRECT($A17&amp;"."&amp;ADDRESS($C17+E$1,$A$1))</f>
        <v>-30.0449980043686</v>
      </c>
      <c r="F17" s="54" t="n">
        <f aca="true">$A$2*INDIRECT($A17&amp;"."&amp;ADDRESS($C17+F$1,$A$1))</f>
        <v>96982.1711664666</v>
      </c>
      <c r="G17" s="54" t="n">
        <f aca="true">$A$2*INDIRECT($A17&amp;"."&amp;ADDRESS($C17+G$1,$A$1))</f>
        <v>51.7951929740695</v>
      </c>
      <c r="H17" s="54" t="n">
        <f aca="true">$A$2*INDIRECT($A17&amp;"."&amp;ADDRESS($C17+H$1,$A$1))</f>
        <v>0.0136076497004332</v>
      </c>
      <c r="I17" s="55" t="str">
        <f aca="false">IF(A17="FEMALE","F","")</f>
        <v/>
      </c>
      <c r="J17" s="59" t="n">
        <v>36</v>
      </c>
      <c r="K17" s="60" t="n">
        <f aca="false">($J$7+$J$8*J17+$J$9*J17^2+$J$10*J17^3)/$A$2</f>
        <v>0.0406182789791184</v>
      </c>
    </row>
    <row r="18" customFormat="false" ht="12.8" hidden="false" customHeight="false" outlineLevel="0" collapsed="false">
      <c r="A18" s="35" t="s">
        <v>12</v>
      </c>
      <c r="B18" s="0" t="n">
        <v>20</v>
      </c>
      <c r="C18" s="20" t="n">
        <f aca="false">6*$B18-9</f>
        <v>111</v>
      </c>
      <c r="D18" s="53" t="n">
        <f aca="true">INDIRECT($A18&amp;"."&amp;ADDRESS($B18,1))</f>
        <v>45</v>
      </c>
      <c r="E18" s="54" t="n">
        <f aca="true">$A$2*INDIRECT($A18&amp;"."&amp;ADDRESS($C18+E$1,$A$1))</f>
        <v>1110.82766269666</v>
      </c>
      <c r="F18" s="54" t="n">
        <f aca="true">$A$2*INDIRECT($A18&amp;"."&amp;ADDRESS($C18+F$1,$A$1))</f>
        <v>97148.29223373</v>
      </c>
      <c r="G18" s="54" t="n">
        <f aca="true">$A$2*INDIRECT($A18&amp;"."&amp;ADDRESS($C18+G$1,$A$1))</f>
        <v>52.5990734790423</v>
      </c>
      <c r="H18" s="54" t="n">
        <f aca="true">$A$2*INDIRECT($A18&amp;"."&amp;ADDRESS($C18+H$1,$A$1))</f>
        <v>0.0124838347129331</v>
      </c>
      <c r="I18" s="55" t="str">
        <f aca="false">IF(A18="FEMALE","F","")</f>
        <v/>
      </c>
      <c r="J18" s="59" t="n">
        <v>40</v>
      </c>
      <c r="K18" s="60" t="n">
        <f aca="false">($J$7+$J$8*J18+$J$9*J18^2+$J$10*J18^3)/$A$2</f>
        <v>0.0452083333333333</v>
      </c>
    </row>
    <row r="19" customFormat="false" ht="12.8" hidden="false" customHeight="false" outlineLevel="0" collapsed="false">
      <c r="A19" s="35" t="s">
        <v>12</v>
      </c>
      <c r="B19" s="0" t="n">
        <v>21</v>
      </c>
      <c r="C19" s="20" t="n">
        <f aca="false">6*$B19-9</f>
        <v>117</v>
      </c>
      <c r="D19" s="53" t="n">
        <f aca="true">INDIRECT($A19&amp;"."&amp;ADDRESS($B19,1))</f>
        <v>46</v>
      </c>
      <c r="E19" s="54" t="n">
        <f aca="true">$A$2*INDIRECT($A19&amp;"."&amp;ADDRESS($C19+E$1,$A$1))</f>
        <v>788.25457129577</v>
      </c>
      <c r="F19" s="54" t="n">
        <f aca="true">$A$2*INDIRECT($A19&amp;"."&amp;ADDRESS($C19+F$1,$A$1))</f>
        <v>97336.7995428696</v>
      </c>
      <c r="G19" s="54" t="n">
        <f aca="true">$A$2*INDIRECT($A19&amp;"."&amp;ADDRESS($C19+G$1,$A$1))</f>
        <v>53.8516137050248</v>
      </c>
      <c r="H19" s="54" t="n">
        <f aca="true">$A$2*INDIRECT($A19&amp;"."&amp;ADDRESS($C19+H$1,$A$1))</f>
        <v>0.00901846540419367</v>
      </c>
      <c r="I19" s="55" t="str">
        <f aca="false">IF(A19="FEMALE","F","")</f>
        <v/>
      </c>
      <c r="J19" s="59" t="n">
        <v>44</v>
      </c>
      <c r="K19" s="60" t="n">
        <f aca="false">($J$7+$J$8*J19+$J$9*J19^2+$J$10*J19^3)/$A$2</f>
        <v>0.0498158978032117</v>
      </c>
    </row>
    <row r="20" customFormat="false" ht="12.8" hidden="false" customHeight="false" outlineLevel="0" collapsed="false">
      <c r="A20" s="35" t="s">
        <v>12</v>
      </c>
      <c r="B20" s="0" t="n">
        <v>22</v>
      </c>
      <c r="C20" s="20" t="n">
        <f aca="false">6*$B20-9</f>
        <v>123</v>
      </c>
      <c r="D20" s="53" t="n">
        <f aca="true">INDIRECT($A20&amp;"."&amp;ADDRESS($B20,1))</f>
        <v>47</v>
      </c>
      <c r="E20" s="54" t="n">
        <f aca="true">$A$2*INDIRECT($A20&amp;"."&amp;ADDRESS($C20+E$1,$A$1))</f>
        <v>-417.167494207413</v>
      </c>
      <c r="F20" s="54" t="n">
        <f aca="true">$A$2*INDIRECT($A20&amp;"."&amp;ADDRESS($C20+F$1,$A$1))</f>
        <v>97680.2584160867</v>
      </c>
      <c r="G20" s="54" t="n">
        <f aca="true">$A$2*INDIRECT($A20&amp;"."&amp;ADDRESS($C20+G$1,$A$1))</f>
        <v>52.6028363435267</v>
      </c>
      <c r="H20" s="54" t="n">
        <f aca="true">$A$2*INDIRECT($A20&amp;"."&amp;ADDRESS($C20+H$1,$A$1))</f>
        <v>0.0162858234544559</v>
      </c>
      <c r="I20" s="55" t="str">
        <f aca="false">IF(A20="FEMALE","F","")</f>
        <v/>
      </c>
      <c r="J20" s="59" t="n">
        <v>48</v>
      </c>
      <c r="K20" s="60" t="n">
        <f aca="false">($J$7+$J$8*J20+$J$9*J20^2+$J$10*J20^3)/$A$2</f>
        <v>0.0544410414802467</v>
      </c>
    </row>
    <row r="21" customFormat="false" ht="12.8" hidden="false" customHeight="false" outlineLevel="0" collapsed="false">
      <c r="A21" s="35" t="s">
        <v>12</v>
      </c>
      <c r="B21" s="0" t="n">
        <v>23</v>
      </c>
      <c r="C21" s="20" t="n">
        <f aca="false">6*$B21-9</f>
        <v>129</v>
      </c>
      <c r="D21" s="53" t="n">
        <f aca="true">INDIRECT($A21&amp;"."&amp;ADDRESS($B21,1))</f>
        <v>48</v>
      </c>
      <c r="E21" s="54" t="n">
        <f aca="true">$A$2*INDIRECT($A21&amp;"."&amp;ADDRESS($C21+E$1,$A$1))</f>
        <v>2037.9375601082</v>
      </c>
      <c r="F21" s="54" t="n">
        <f aca="true">$A$2*INDIRECT($A21&amp;"."&amp;ADDRESS($C21+F$1,$A$1))</f>
        <v>97797.2479106555</v>
      </c>
      <c r="G21" s="54" t="n">
        <f aca="true">$A$2*INDIRECT($A21&amp;"."&amp;ADDRESS($C21+G$1,$A$1))</f>
        <v>55.3742091440406</v>
      </c>
      <c r="H21" s="54" t="n">
        <f aca="true">$A$2*INDIRECT($A21&amp;"."&amp;ADDRESS($C21+H$1,$A$1))</f>
        <v>0.00739705286244665</v>
      </c>
      <c r="I21" s="55" t="str">
        <f aca="false">IF(A21="FEMALE","F","")</f>
        <v/>
      </c>
      <c r="J21" s="59" t="n">
        <v>52</v>
      </c>
      <c r="K21" s="60" t="n">
        <f aca="false">($J$7+$J$8*J21+$J$9*J21^2+$J$10*J21^3)/$A$2</f>
        <v>0.0590838334559314</v>
      </c>
    </row>
    <row r="22" customFormat="false" ht="12.8" hidden="false" customHeight="false" outlineLevel="0" collapsed="false">
      <c r="A22" s="35" t="s">
        <v>12</v>
      </c>
      <c r="B22" s="0" t="n">
        <v>24</v>
      </c>
      <c r="C22" s="20" t="n">
        <f aca="false">6*$B22-9</f>
        <v>135</v>
      </c>
      <c r="D22" s="53" t="n">
        <f aca="true">INDIRECT($A22&amp;"."&amp;ADDRESS($B22,1))</f>
        <v>49</v>
      </c>
      <c r="E22" s="54" t="n">
        <f aca="true">$A$2*INDIRECT($A22&amp;"."&amp;ADDRESS($C22+E$1,$A$1))</f>
        <v>1296.81659866684</v>
      </c>
      <c r="F22" s="54" t="n">
        <f aca="true">$A$2*INDIRECT($A22&amp;"."&amp;ADDRESS($C22+F$1,$A$1))</f>
        <v>98170.3183401333</v>
      </c>
      <c r="G22" s="54" t="n">
        <f aca="true">$A$2*INDIRECT($A22&amp;"."&amp;ADDRESS($C22+G$1,$A$1))</f>
        <v>54.3821690902028</v>
      </c>
      <c r="H22" s="54" t="n">
        <f aca="true">$A$2*INDIRECT($A22&amp;"."&amp;ADDRESS($C22+H$1,$A$1))</f>
        <v>0.013734050807339</v>
      </c>
      <c r="I22" s="55" t="str">
        <f aca="false">IF(A22="FEMALE","F","")</f>
        <v/>
      </c>
      <c r="J22" s="59" t="n">
        <v>56</v>
      </c>
      <c r="K22" s="60" t="n">
        <f aca="false">($J$7+$J$8*J22+$J$9*J22^2+$J$10*J22^3)/$A$2</f>
        <v>0.0637443428217589</v>
      </c>
    </row>
    <row r="23" customFormat="false" ht="12.8" hidden="false" customHeight="false" outlineLevel="0" collapsed="false">
      <c r="A23" s="35" t="s">
        <v>12</v>
      </c>
      <c r="B23" s="0" t="n">
        <v>25</v>
      </c>
      <c r="C23" s="20" t="n">
        <f aca="false">6*$B23-9</f>
        <v>141</v>
      </c>
      <c r="D23" s="53" t="n">
        <f aca="true">INDIRECT($A23&amp;"."&amp;ADDRESS($B23,1))</f>
        <v>50</v>
      </c>
      <c r="E23" s="54" t="n">
        <f aca="true">$A$2*INDIRECT($A23&amp;"."&amp;ADDRESS($C23+E$1,$A$1))</f>
        <v>1405.62692679063</v>
      </c>
      <c r="F23" s="54" t="n">
        <f aca="true">$A$2*INDIRECT($A23&amp;"."&amp;ADDRESS($C23+F$1,$A$1))</f>
        <v>98464.6456406546</v>
      </c>
      <c r="G23" s="54" t="n">
        <f aca="true">$A$2*INDIRECT($A23&amp;"."&amp;ADDRESS($C23+G$1,$A$1))</f>
        <v>55.1008840242556</v>
      </c>
      <c r="H23" s="54" t="n">
        <f aca="true">$A$2*INDIRECT($A23&amp;"."&amp;ADDRESS($C23+H$1,$A$1))</f>
        <v>0.0132364532530604</v>
      </c>
      <c r="I23" s="55" t="str">
        <f aca="false">IF(A23="FEMALE","F","")</f>
        <v/>
      </c>
      <c r="J23" s="59" t="n">
        <v>60</v>
      </c>
      <c r="K23" s="60" t="n">
        <f aca="false">($J$7+$J$8*J23+$J$9*J23^2+$J$10*J23^3)/$A$2</f>
        <v>0.0684226386692222</v>
      </c>
    </row>
    <row r="24" customFormat="false" ht="12.8" hidden="false" customHeight="false" outlineLevel="0" collapsed="false">
      <c r="A24" s="35" t="s">
        <v>12</v>
      </c>
      <c r="B24" s="0" t="n">
        <v>26</v>
      </c>
      <c r="C24" s="20" t="n">
        <f aca="false">6*$B24-9</f>
        <v>147</v>
      </c>
      <c r="D24" s="53" t="n">
        <f aca="true">INDIRECT($A24&amp;"."&amp;ADDRESS($B24,1))</f>
        <v>51</v>
      </c>
      <c r="E24" s="54" t="n">
        <f aca="true">$A$2*INDIRECT($A24&amp;"."&amp;ADDRESS($C24+E$1,$A$1))</f>
        <v>92.680497463777</v>
      </c>
      <c r="F24" s="54" t="n">
        <f aca="true">$A$2*INDIRECT($A24&amp;"."&amp;ADDRESS($C24+F$1,$A$1))</f>
        <v>98870.9402835865</v>
      </c>
      <c r="G24" s="54" t="n">
        <f aca="true">$A$2*INDIRECT($A24&amp;"."&amp;ADDRESS($C24+G$1,$A$1))</f>
        <v>54.2696200714001</v>
      </c>
      <c r="H24" s="54" t="n">
        <f aca="true">$A$2*INDIRECT($A24&amp;"."&amp;ADDRESS($C24+H$1,$A$1))</f>
        <v>0.0193486882004773</v>
      </c>
      <c r="I24" s="55" t="str">
        <f aca="false">IF(A24="FEMALE","F","")</f>
        <v/>
      </c>
      <c r="J24" s="59" t="n">
        <v>64</v>
      </c>
      <c r="K24" s="60" t="n">
        <f aca="false">($J$7+$J$8*J24+$J$9*J24^2+$J$10*J24^3)/$A$2</f>
        <v>0.0731187900898144</v>
      </c>
    </row>
    <row r="25" customFormat="false" ht="12.8" hidden="false" customHeight="false" outlineLevel="0" collapsed="false">
      <c r="A25" s="35" t="s">
        <v>12</v>
      </c>
      <c r="B25" s="0" t="n">
        <v>27</v>
      </c>
      <c r="C25" s="20" t="n">
        <f aca="false">6*$B25-9</f>
        <v>153</v>
      </c>
      <c r="D25" s="53" t="n">
        <f aca="true">INDIRECT($A25&amp;"."&amp;ADDRESS($B25,1))</f>
        <v>52</v>
      </c>
      <c r="E25" s="54" t="n">
        <f aca="true">$A$2*INDIRECT($A25&amp;"."&amp;ADDRESS($C25+E$1,$A$1))</f>
        <v>1906.9158274374</v>
      </c>
      <c r="F25" s="54" t="n">
        <f aca="true">$A$2*INDIRECT($A25&amp;"."&amp;ADDRESS($C25+F$1,$A$1))</f>
        <v>99100.9750839232</v>
      </c>
      <c r="G25" s="54" t="n">
        <f aca="true">$A$2*INDIRECT($A25&amp;"."&amp;ADDRESS($C25+G$1,$A$1))</f>
        <v>56.3152451666129</v>
      </c>
      <c r="H25" s="54" t="n">
        <f aca="true">$A$2*INDIRECT($A25&amp;"."&amp;ADDRESS($C25+H$1,$A$1))</f>
        <v>0.0148388835788567</v>
      </c>
      <c r="I25" s="55" t="str">
        <f aca="false">IF(A25="FEMALE","F","")</f>
        <v/>
      </c>
      <c r="J25" s="59" t="n">
        <v>68</v>
      </c>
      <c r="K25" s="60" t="n">
        <f aca="false">($J$7+$J$8*J25+$J$9*J25^2+$J$10*J25^3)/$A$2</f>
        <v>0.0778328661750285</v>
      </c>
    </row>
    <row r="26" customFormat="false" ht="12.8" hidden="false" customHeight="false" outlineLevel="0" collapsed="false">
      <c r="A26" s="35" t="s">
        <v>12</v>
      </c>
      <c r="B26" s="0" t="n">
        <v>28</v>
      </c>
      <c r="C26" s="20" t="n">
        <f aca="false">6*$B26-9</f>
        <v>159</v>
      </c>
      <c r="D26" s="53" t="n">
        <f aca="true">INDIRECT($A26&amp;"."&amp;ADDRESS($B26,1))</f>
        <v>53</v>
      </c>
      <c r="E26" s="54" t="n">
        <f aca="true">$A$2*INDIRECT($A26&amp;"."&amp;ADDRESS($C26+E$1,$A$1))</f>
        <v>-1255.10653945722</v>
      </c>
      <c r="F26" s="54" t="n">
        <f aca="true">$A$2*INDIRECT($A26&amp;"."&amp;ADDRESS($C26+F$1,$A$1))</f>
        <v>99638.0106539451</v>
      </c>
      <c r="G26" s="54" t="n">
        <f aca="true">$A$2*INDIRECT($A26&amp;"."&amp;ADDRESS($C26+G$1,$A$1))</f>
        <v>54.4786232545817</v>
      </c>
      <c r="H26" s="54" t="n">
        <f aca="true">$A$2*INDIRECT($A26&amp;"."&amp;ADDRESS($C26+H$1,$A$1))</f>
        <v>0.0245137995986476</v>
      </c>
      <c r="I26" s="55" t="str">
        <f aca="false">IF(A26="FEMALE","F","")</f>
        <v/>
      </c>
      <c r="J26" s="59" t="n">
        <v>72</v>
      </c>
      <c r="K26" s="60" t="n">
        <f aca="false">($J$7+$J$8*J26+$J$9*J26^2+$J$10*J26^3)/$A$2</f>
        <v>0.0825649360163576</v>
      </c>
    </row>
    <row r="27" customFormat="false" ht="12.8" hidden="false" customHeight="false" outlineLevel="0" collapsed="false">
      <c r="A27" s="35" t="s">
        <v>12</v>
      </c>
      <c r="B27" s="0" t="n">
        <v>29</v>
      </c>
      <c r="C27" s="20" t="n">
        <f aca="false">6*$B27-9</f>
        <v>165</v>
      </c>
      <c r="D27" s="53" t="n">
        <f aca="true">INDIRECT($A27&amp;"."&amp;ADDRESS($B27,1))</f>
        <v>54</v>
      </c>
      <c r="E27" s="54" t="n">
        <f aca="true">$A$2*INDIRECT($A27&amp;"."&amp;ADDRESS($C27+E$1,$A$1))</f>
        <v>1023.42989458106</v>
      </c>
      <c r="F27" s="54" t="n">
        <f aca="true">$A$2*INDIRECT($A27&amp;"."&amp;ADDRESS($C27+F$1,$A$1))</f>
        <v>99897.6570105421</v>
      </c>
      <c r="G27" s="54" t="n">
        <f aca="true">$A$2*INDIRECT($A27&amp;"."&amp;ADDRESS($C27+G$1,$A$1))</f>
        <v>56.7809856574646</v>
      </c>
      <c r="H27" s="54" t="n">
        <f aca="true">$A$2*INDIRECT($A27&amp;"."&amp;ADDRESS($C27+H$1,$A$1))</f>
        <v>0.0190736348715925</v>
      </c>
      <c r="I27" s="55" t="str">
        <f aca="false">IF(A27="FEMALE","F","")</f>
        <v/>
      </c>
      <c r="J27" s="59" t="n">
        <v>76</v>
      </c>
      <c r="K27" s="60" t="n">
        <f aca="false">($J$7+$J$8*J27+$J$9*J27^2+$J$10*J27^3)/$A$2</f>
        <v>0.0873150687052948</v>
      </c>
    </row>
    <row r="28" customFormat="false" ht="12.8" hidden="false" customHeight="false" outlineLevel="0" collapsed="false">
      <c r="A28" s="35" t="s">
        <v>12</v>
      </c>
      <c r="B28" s="0" t="n">
        <v>30</v>
      </c>
      <c r="C28" s="20" t="n">
        <f aca="false">6*$B28-9</f>
        <v>171</v>
      </c>
      <c r="D28" s="53" t="n">
        <f aca="true">INDIRECT($A28&amp;"."&amp;ADDRESS($B28,1))</f>
        <v>55</v>
      </c>
      <c r="E28" s="54" t="n">
        <f aca="true">$A$2*INDIRECT($A28&amp;"."&amp;ADDRESS($C28+E$1,$A$1))</f>
        <v>100.177890087538</v>
      </c>
      <c r="F28" s="54" t="n">
        <f aca="true">$A$2*INDIRECT($A28&amp;"."&amp;ADDRESS($C28+F$1,$A$1))</f>
        <v>100320.190544324</v>
      </c>
      <c r="G28" s="54" t="n">
        <f aca="true">$A$2*INDIRECT($A28&amp;"."&amp;ADDRESS($C28+G$1,$A$1))</f>
        <v>57.4145350205563</v>
      </c>
      <c r="H28" s="54" t="n">
        <f aca="true">$A$2*INDIRECT($A28&amp;"."&amp;ADDRESS($C28+H$1,$A$1))</f>
        <v>0.019202254750768</v>
      </c>
      <c r="I28" s="55" t="str">
        <f aca="false">IF(A28="FEMALE","F","")</f>
        <v/>
      </c>
      <c r="J28" s="59" t="n">
        <v>80</v>
      </c>
      <c r="K28" s="60" t="n">
        <f aca="false">($J$7+$J$8*J28+$J$9*J28^2+$J$10*J28^3)/$A$2</f>
        <v>0.0920833333333331</v>
      </c>
    </row>
    <row r="29" customFormat="false" ht="12.8" hidden="false" customHeight="false" outlineLevel="0" collapsed="false">
      <c r="A29" s="35" t="s">
        <v>12</v>
      </c>
      <c r="B29" s="0" t="n">
        <v>31</v>
      </c>
      <c r="C29" s="20" t="n">
        <f aca="false">6*$B29-9</f>
        <v>177</v>
      </c>
      <c r="D29" s="53" t="n">
        <f aca="true">INDIRECT($A29&amp;"."&amp;ADDRESS($B29,1))</f>
        <v>56</v>
      </c>
      <c r="E29" s="54" t="n">
        <f aca="true">$A$2*INDIRECT($A29&amp;"."&amp;ADDRESS($C29+E$1,$A$1))</f>
        <v>32.4195979169603</v>
      </c>
      <c r="F29" s="54" t="n">
        <f aca="true">$A$2*INDIRECT($A29&amp;"."&amp;ADDRESS($C29+F$1,$A$1))</f>
        <v>100757.174706874</v>
      </c>
      <c r="G29" s="54" t="n">
        <f aca="true">$A$2*INDIRECT($A29&amp;"."&amp;ADDRESS($C29+G$1,$A$1))</f>
        <v>57.6642395569782</v>
      </c>
      <c r="H29" s="54" t="n">
        <f aca="true">$A$2*INDIRECT($A29&amp;"."&amp;ADDRESS($C29+H$1,$A$1))</f>
        <v>0.0221532630614291</v>
      </c>
      <c r="I29" s="55" t="str">
        <f aca="false">IF(A29="FEMALE","F","")</f>
        <v/>
      </c>
      <c r="J29" s="59" t="n">
        <v>84</v>
      </c>
      <c r="K29" s="60" t="n">
        <f aca="false">($J$7+$J$8*J29+$J$9*J29^2+$J$10*J29^3)/$A$2</f>
        <v>0.0968697989919655</v>
      </c>
    </row>
    <row r="30" customFormat="false" ht="12.8" hidden="false" customHeight="false" outlineLevel="0" collapsed="false">
      <c r="A30" s="35" t="s">
        <v>12</v>
      </c>
      <c r="B30" s="0" t="n">
        <v>32</v>
      </c>
      <c r="C30" s="20" t="n">
        <f aca="false">6*$B30-9</f>
        <v>183</v>
      </c>
      <c r="D30" s="53" t="n">
        <f aca="true">INDIRECT($A30&amp;"."&amp;ADDRESS($B30,1))</f>
        <v>57</v>
      </c>
      <c r="E30" s="54" t="n">
        <f aca="true">$A$2*INDIRECT($A30&amp;"."&amp;ADDRESS($C30+E$1,$A$1))</f>
        <v>778.466023366633</v>
      </c>
      <c r="F30" s="54" t="n">
        <f aca="true">$A$2*INDIRECT($A30&amp;"."&amp;ADDRESS($C30+F$1,$A$1))</f>
        <v>101119.028397663</v>
      </c>
      <c r="G30" s="54" t="n">
        <f aca="true">$A$2*INDIRECT($A30&amp;"."&amp;ADDRESS($C30+G$1,$A$1))</f>
        <v>59.5287378745781</v>
      </c>
      <c r="H30" s="54" t="n">
        <f aca="true">$A$2*INDIRECT($A30&amp;"."&amp;ADDRESS($C30+H$1,$A$1))</f>
        <v>0.0189752729810339</v>
      </c>
      <c r="I30" s="55" t="str">
        <f aca="false">IF(A30="FEMALE","F","")</f>
        <v/>
      </c>
      <c r="J30" s="59" t="n">
        <v>88</v>
      </c>
      <c r="K30" s="60" t="n">
        <f aca="false">($J$7+$J$8*J30+$J$9*J30^2+$J$10*J30^3)/$A$2</f>
        <v>0.101674534772685</v>
      </c>
    </row>
    <row r="31" customFormat="false" ht="12.8" hidden="false" customHeight="false" outlineLevel="0" collapsed="false">
      <c r="A31" s="35" t="s">
        <v>12</v>
      </c>
      <c r="B31" s="0" t="n">
        <v>33</v>
      </c>
      <c r="C31" s="20" t="n">
        <f aca="false">6*$B31-9</f>
        <v>189</v>
      </c>
      <c r="D31" s="53" t="n">
        <f aca="true">INDIRECT($A31&amp;"."&amp;ADDRESS($B31,1))</f>
        <v>58</v>
      </c>
      <c r="E31" s="54" t="n">
        <f aca="true">$A$2*INDIRECT($A31&amp;"."&amp;ADDRESS($C31+E$1,$A$1))</f>
        <v>1138.88226332201</v>
      </c>
      <c r="F31" s="54" t="n">
        <f aca="true">$A$2*INDIRECT($A31&amp;"."&amp;ADDRESS($C31+F$1,$A$1))</f>
        <v>101589.236773667</v>
      </c>
      <c r="G31" s="54" t="n">
        <f aca="true">$A$2*INDIRECT($A31&amp;"."&amp;ADDRESS($C31+G$1,$A$1))</f>
        <v>59.9392185119627</v>
      </c>
      <c r="H31" s="54" t="n">
        <f aca="true">$A$2*INDIRECT($A31&amp;"."&amp;ADDRESS($C31+H$1,$A$1))</f>
        <v>0.0217015182943619</v>
      </c>
      <c r="I31" s="55" t="str">
        <f aca="false">IF(A31="FEMALE","F","")</f>
        <v/>
      </c>
      <c r="J31" s="59" t="n">
        <v>92</v>
      </c>
      <c r="K31" s="60" t="n">
        <f aca="false">($J$7+$J$8*J31+$J$9*J31^2+$J$10*J31^3)/$A$2</f>
        <v>0.106497609766985</v>
      </c>
    </row>
    <row r="32" customFormat="false" ht="12.8" hidden="false" customHeight="false" outlineLevel="0" collapsed="false">
      <c r="A32" s="35" t="s">
        <v>12</v>
      </c>
      <c r="B32" s="0" t="n">
        <v>34</v>
      </c>
      <c r="C32" s="20" t="n">
        <f aca="false">6*$B32-9</f>
        <v>195</v>
      </c>
      <c r="D32" s="53" t="n">
        <f aca="true">INDIRECT($A32&amp;"."&amp;ADDRESS($B32,1))</f>
        <v>59</v>
      </c>
      <c r="E32" s="54" t="n">
        <f aca="true">$A$2*INDIRECT($A32&amp;"."&amp;ADDRESS($C32+E$1,$A$1))</f>
        <v>35.8527511957445</v>
      </c>
      <c r="F32" s="54" t="n">
        <f aca="true">$A$2*INDIRECT($A32&amp;"."&amp;ADDRESS($C32+F$1,$A$1))</f>
        <v>102081.831391546</v>
      </c>
      <c r="G32" s="54" t="n">
        <f aca="true">$A$2*INDIRECT($A32&amp;"."&amp;ADDRESS($C32+G$1,$A$1))</f>
        <v>60.7983588703881</v>
      </c>
      <c r="H32" s="54" t="n">
        <f aca="true">$A$2*INDIRECT($A32&amp;"."&amp;ADDRESS($C32+H$1,$A$1))</f>
        <v>0.0220862092863228</v>
      </c>
      <c r="I32" s="55" t="str">
        <f aca="false">IF(A32="FEMALE","F","")</f>
        <v/>
      </c>
      <c r="J32" s="59" t="n">
        <v>96</v>
      </c>
      <c r="K32" s="60" t="n">
        <f aca="false">($J$7+$J$8*J32+$J$9*J32^2+$J$10*J32^3)/$A$2</f>
        <v>0.111339093066358</v>
      </c>
    </row>
    <row r="33" customFormat="false" ht="12.8" hidden="false" customHeight="false" outlineLevel="0" collapsed="false">
      <c r="A33" s="35" t="s">
        <v>12</v>
      </c>
      <c r="B33" s="0" t="n">
        <v>35</v>
      </c>
      <c r="C33" s="20" t="n">
        <f aca="false">6*$B33-9</f>
        <v>201</v>
      </c>
      <c r="D33" s="53" t="n">
        <f aca="true">INDIRECT($A33&amp;"."&amp;ADDRESS($B33,1))</f>
        <v>60</v>
      </c>
      <c r="E33" s="54" t="n">
        <f aca="true">$A$2*INDIRECT($A33&amp;"."&amp;ADDRESS($C33+E$1,$A$1))</f>
        <v>2562.78620972467</v>
      </c>
      <c r="F33" s="54" t="n">
        <f aca="true">$A$2*INDIRECT($A33&amp;"."&amp;ADDRESS($C33+F$1,$A$1))</f>
        <v>102444.763045694</v>
      </c>
      <c r="G33" s="54" t="n">
        <f aca="true">$A$2*INDIRECT($A33&amp;"."&amp;ADDRESS($C33+G$1,$A$1))</f>
        <v>63.4870883695812</v>
      </c>
      <c r="H33" s="54" t="n">
        <f aca="true">$A$2*INDIRECT($A33&amp;"."&amp;ADDRESS($C33+H$1,$A$1))</f>
        <v>0.0166773526746591</v>
      </c>
      <c r="I33" s="55" t="str">
        <f aca="false">IF(A33="FEMALE","F","")</f>
        <v/>
      </c>
      <c r="J33" s="59" t="n">
        <v>100</v>
      </c>
      <c r="K33" s="60" t="n">
        <f aca="false">($J$7+$J$8*J33+$J$9*J33^2+$J$10*J33^3)/$A$2</f>
        <v>0.116199053762298</v>
      </c>
    </row>
    <row r="34" customFormat="false" ht="12.8" hidden="false" customHeight="false" outlineLevel="0" collapsed="false">
      <c r="A34" s="35" t="s">
        <v>12</v>
      </c>
      <c r="B34" s="0" t="n">
        <v>36</v>
      </c>
      <c r="C34" s="20" t="n">
        <f aca="false">6*$B34-9</f>
        <v>207</v>
      </c>
      <c r="D34" s="53" t="n">
        <f aca="true">INDIRECT($A34&amp;"."&amp;ADDRESS($B34,1))</f>
        <v>61</v>
      </c>
      <c r="E34" s="54" t="n">
        <f aca="true">$A$2*INDIRECT($A34&amp;"."&amp;ADDRESS($C34+E$1,$A$1))</f>
        <v>-419.883389171151</v>
      </c>
      <c r="F34" s="54" t="n">
        <f aca="true">$A$2*INDIRECT($A34&amp;"."&amp;ADDRESS($C34+F$1,$A$1))</f>
        <v>103164.905005583</v>
      </c>
      <c r="G34" s="54" t="n">
        <f aca="true">$A$2*INDIRECT($A34&amp;"."&amp;ADDRESS($C34+G$1,$A$1))</f>
        <v>61.1503097475221</v>
      </c>
      <c r="H34" s="54" t="n">
        <f aca="true">$A$2*INDIRECT($A34&amp;"."&amp;ADDRESS($C34+H$1,$A$1))</f>
        <v>0.0309873057779247</v>
      </c>
      <c r="I34" s="55" t="str">
        <f aca="false">IF(A34="FEMALE","F","")</f>
        <v/>
      </c>
      <c r="J34" s="59" t="n">
        <v>104</v>
      </c>
      <c r="K34" s="60" t="n">
        <f aca="false">($J$7+$J$8*J34+$J$9*J34^2+$J$10*J34^3)/$A$2</f>
        <v>0.121077560946297</v>
      </c>
    </row>
    <row r="35" customFormat="false" ht="12.8" hidden="false" customHeight="false" outlineLevel="0" collapsed="false">
      <c r="A35" s="35" t="s">
        <v>12</v>
      </c>
      <c r="B35" s="0" t="n">
        <v>37</v>
      </c>
      <c r="C35" s="20" t="n">
        <f aca="false">6*$B35-9</f>
        <v>213</v>
      </c>
      <c r="D35" s="53" t="n">
        <f aca="true">INDIRECT($A35&amp;"."&amp;ADDRESS($B35,1))</f>
        <v>62</v>
      </c>
      <c r="E35" s="54" t="n">
        <f aca="true">$A$2*INDIRECT($A35&amp;"."&amp;ADDRESS($C35+E$1,$A$1))</f>
        <v>221.847559864194</v>
      </c>
      <c r="F35" s="54" t="n">
        <f aca="true">$A$2*INDIRECT($A35&amp;"."&amp;ADDRESS($C35+F$1,$A$1))</f>
        <v>103662.190244014</v>
      </c>
      <c r="G35" s="54" t="n">
        <f aca="true">$A$2*INDIRECT($A35&amp;"."&amp;ADDRESS($C35+G$1,$A$1))</f>
        <v>62.7377200808731</v>
      </c>
      <c r="H35" s="54" t="n">
        <f aca="true">$A$2*INDIRECT($A35&amp;"."&amp;ADDRESS($C35+H$1,$A$1))</f>
        <v>0.0298467273465164</v>
      </c>
      <c r="I35" s="55" t="str">
        <f aca="false">IF(A35="FEMALE","F","")</f>
        <v/>
      </c>
      <c r="J35" s="59" t="n">
        <v>108</v>
      </c>
      <c r="K35" s="60" t="n">
        <f aca="false">($J$7+$J$8*J35+$J$9*J35^2+$J$10*J35^3)/$A$2</f>
        <v>0.125974683709849</v>
      </c>
    </row>
    <row r="36" customFormat="false" ht="12.8" hidden="false" customHeight="false" outlineLevel="0" collapsed="false">
      <c r="A36" s="35" t="s">
        <v>12</v>
      </c>
      <c r="B36" s="0" t="n">
        <v>38</v>
      </c>
      <c r="C36" s="20" t="n">
        <f aca="false">6*$B36-9</f>
        <v>219</v>
      </c>
      <c r="D36" s="53" t="n">
        <f aca="true">INDIRECT($A36&amp;"."&amp;ADDRESS($B36,1))</f>
        <v>63</v>
      </c>
      <c r="E36" s="54" t="n">
        <f aca="true">$A$2*INDIRECT($A36&amp;"."&amp;ADDRESS($C36+E$1,$A$1))</f>
        <v>-133.212603768734</v>
      </c>
      <c r="F36" s="54" t="n">
        <f aca="true">$A$2*INDIRECT($A36&amp;"."&amp;ADDRESS($C36+F$1,$A$1))</f>
        <v>104232.071260376</v>
      </c>
      <c r="G36" s="54" t="n">
        <f aca="true">$A$2*INDIRECT($A36&amp;"."&amp;ADDRESS($C36+G$1,$A$1))</f>
        <v>63.6305290212526</v>
      </c>
      <c r="H36" s="54" t="n">
        <f aca="true">$A$2*INDIRECT($A36&amp;"."&amp;ADDRESS($C36+H$1,$A$1))</f>
        <v>0.0318986836672495</v>
      </c>
      <c r="I36" s="55" t="str">
        <f aca="false">IF(A36="FEMALE","F","")</f>
        <v/>
      </c>
      <c r="J36" s="59" t="n">
        <v>112</v>
      </c>
      <c r="K36" s="60" t="n">
        <f aca="false">($J$7+$J$8*J36+$J$9*J36^2+$J$10*J36^3)/$A$2</f>
        <v>0.130890491144447</v>
      </c>
    </row>
    <row r="37" customFormat="false" ht="12.8" hidden="false" customHeight="false" outlineLevel="0" collapsed="false">
      <c r="A37" s="35" t="s">
        <v>12</v>
      </c>
      <c r="B37" s="0" t="n">
        <v>39</v>
      </c>
      <c r="C37" s="20" t="n">
        <f aca="false">6*$B37-9</f>
        <v>225</v>
      </c>
      <c r="D37" s="53" t="n">
        <f aca="true">INDIRECT($A37&amp;"."&amp;ADDRESS($B37,1))</f>
        <v>64</v>
      </c>
      <c r="E37" s="54" t="n">
        <f aca="true">$A$2*INDIRECT($A37&amp;"."&amp;ADDRESS($C37+E$1,$A$1))</f>
        <v>864.439733536761</v>
      </c>
      <c r="F37" s="54" t="n">
        <f aca="true">$A$2*INDIRECT($A37&amp;"."&amp;ADDRESS($C37+F$1,$A$1))</f>
        <v>104769.806026646</v>
      </c>
      <c r="G37" s="54" t="n">
        <f aca="true">$A$2*INDIRECT($A37&amp;"."&amp;ADDRESS($C37+G$1,$A$1))</f>
        <v>65.1867930422046</v>
      </c>
      <c r="H37" s="54" t="n">
        <f aca="true">$A$2*INDIRECT($A37&amp;"."&amp;ADDRESS($C37+H$1,$A$1))</f>
        <v>0.0319445364543572</v>
      </c>
      <c r="I37" s="55" t="str">
        <f aca="false">IF(A37="FEMALE","F","")</f>
        <v/>
      </c>
      <c r="J37" s="59" t="n">
        <v>116</v>
      </c>
      <c r="K37" s="60" t="n">
        <f aca="false">($J$7+$J$8*J37+$J$9*J37^2+$J$10*J37^3)/$A$2</f>
        <v>0.135825052341583</v>
      </c>
    </row>
    <row r="38" customFormat="false" ht="12.8" hidden="false" customHeight="false" outlineLevel="0" collapsed="false">
      <c r="A38" s="35" t="s">
        <v>12</v>
      </c>
      <c r="B38" s="0" t="n">
        <v>40</v>
      </c>
      <c r="C38" s="20" t="n">
        <f aca="false">6*$B38-9</f>
        <v>231</v>
      </c>
      <c r="D38" s="53" t="n">
        <f aca="true">INDIRECT($A38&amp;"."&amp;ADDRESS($B38,1))</f>
        <v>65</v>
      </c>
      <c r="E38" s="54" t="n">
        <f aca="true">$A$2*INDIRECT($A38&amp;"."&amp;ADDRESS($C38+E$1,$A$1))</f>
        <v>-1411.9495115245</v>
      </c>
      <c r="F38" s="54" t="n">
        <f aca="true">$A$2*INDIRECT($A38&amp;"."&amp;ADDRESS($C38+F$1,$A$1))</f>
        <v>105477.653284485</v>
      </c>
      <c r="G38" s="54" t="n">
        <f aca="true">$A$2*INDIRECT($A38&amp;"."&amp;ADDRESS($C38+G$1,$A$1))</f>
        <v>64.8823216100376</v>
      </c>
      <c r="H38" s="54" t="n">
        <f aca="true">$A$2*INDIRECT($A38&amp;"."&amp;ADDRESS($C38+H$1,$A$1))</f>
        <v>0.0389703680633821</v>
      </c>
      <c r="I38" s="55" t="str">
        <f aca="false">IF(A38="FEMALE","F","")</f>
        <v/>
      </c>
      <c r="J38" s="59" t="n">
        <v>120</v>
      </c>
      <c r="K38" s="60" t="n">
        <f aca="false">($J$7+$J$8*J38+$J$9*J38^2+$J$10*J38^3)/$A$2</f>
        <v>0.14077843639275</v>
      </c>
    </row>
    <row r="39" customFormat="false" ht="12.8" hidden="false" customHeight="false" outlineLevel="0" collapsed="false">
      <c r="A39" s="35" t="s">
        <v>12</v>
      </c>
      <c r="B39" s="0" t="n">
        <v>41</v>
      </c>
      <c r="C39" s="20" t="n">
        <f aca="false">6*$B39-9</f>
        <v>237</v>
      </c>
      <c r="D39" s="53" t="n">
        <f aca="true">INDIRECT($A39&amp;"."&amp;ADDRESS($B39,1))</f>
        <v>66</v>
      </c>
      <c r="E39" s="54" t="n">
        <f aca="true">$A$2*INDIRECT($A39&amp;"."&amp;ADDRESS($C39+E$1,$A$1))</f>
        <v>402.716430809736</v>
      </c>
      <c r="F39" s="54" t="n">
        <f aca="true">$A$2*INDIRECT($A39&amp;"."&amp;ADDRESS($C39+F$1,$A$1))</f>
        <v>106012.853356919</v>
      </c>
      <c r="G39" s="54" t="n">
        <f aca="true">$A$2*INDIRECT($A39&amp;"."&amp;ADDRESS($C39+G$1,$A$1))</f>
        <v>67.3587780193123</v>
      </c>
      <c r="H39" s="54" t="n">
        <f aca="true">$A$2*INDIRECT($A39&amp;"."&amp;ADDRESS($C39+H$1,$A$1))</f>
        <v>0.0360797572110634</v>
      </c>
      <c r="I39" s="55" t="str">
        <f aca="false">IF(A39="FEMALE","F","")</f>
        <v/>
      </c>
      <c r="J39" s="59" t="n">
        <v>124</v>
      </c>
      <c r="K39" s="60" t="n">
        <f aca="false">($J$7+$J$8*J39+$J$9*J39^2+$J$10*J39^3)/$A$2</f>
        <v>0.145750712389443</v>
      </c>
    </row>
    <row r="40" customFormat="false" ht="12.8" hidden="false" customHeight="false" outlineLevel="0" collapsed="false">
      <c r="A40" s="35" t="s">
        <v>12</v>
      </c>
      <c r="B40" s="0" t="n">
        <v>42</v>
      </c>
      <c r="C40" s="20" t="n">
        <f aca="false">6*$B40-9</f>
        <v>243</v>
      </c>
      <c r="D40" s="53" t="n">
        <f aca="true">INDIRECT($A40&amp;"."&amp;ADDRESS($B40,1))</f>
        <v>67</v>
      </c>
      <c r="E40" s="54" t="n">
        <f aca="true">$A$2*INDIRECT($A40&amp;"."&amp;ADDRESS($C40+E$1,$A$1))</f>
        <v>-1092.7857812086</v>
      </c>
      <c r="F40" s="54" t="n">
        <f aca="true">$A$2*INDIRECT($A40&amp;"."&amp;ADDRESS($C40+F$1,$A$1))</f>
        <v>106721.77857812</v>
      </c>
      <c r="G40" s="54" t="n">
        <f aca="true">$A$2*INDIRECT($A40&amp;"."&amp;ADDRESS($C40+G$1,$A$1))</f>
        <v>67.8785377686727</v>
      </c>
      <c r="H40" s="54" t="n">
        <f aca="true">$A$2*INDIRECT($A40&amp;"."&amp;ADDRESS($C40+H$1,$A$1))</f>
        <v>0.0408747222891328</v>
      </c>
      <c r="I40" s="55" t="str">
        <f aca="false">IF(A40="FEMALE","F","")</f>
        <v/>
      </c>
      <c r="J40" s="59" t="n">
        <v>128</v>
      </c>
      <c r="K40" s="60" t="n">
        <f aca="false">($J$7+$J$8*J40+$J$9*J40^2+$J$10*J40^3)/$A$2</f>
        <v>0.150741949423153</v>
      </c>
    </row>
    <row r="41" customFormat="false" ht="12.8" hidden="false" customHeight="false" outlineLevel="0" collapsed="false">
      <c r="A41" s="35" t="s">
        <v>12</v>
      </c>
      <c r="B41" s="0" t="n">
        <v>43</v>
      </c>
      <c r="C41" s="20" t="n">
        <f aca="false">6*$B41-9</f>
        <v>249</v>
      </c>
      <c r="D41" s="53" t="n">
        <f aca="true">INDIRECT($A41&amp;"."&amp;ADDRESS($B41,1))</f>
        <v>68</v>
      </c>
      <c r="E41" s="54" t="n">
        <f aca="true">$A$2*INDIRECT($A41&amp;"."&amp;ADDRESS($C41+E$1,$A$1))</f>
        <v>1538.89376609469</v>
      </c>
      <c r="F41" s="54" t="n">
        <f aca="true">$A$2*INDIRECT($A41&amp;"."&amp;ADDRESS($C41+F$1,$A$1))</f>
        <v>107254.443956724</v>
      </c>
      <c r="G41" s="54" t="n">
        <f aca="true">$A$2*INDIRECT($A41&amp;"."&amp;ADDRESS($C41+G$1,$A$1))</f>
        <v>71.2751865661775</v>
      </c>
      <c r="H41" s="54" t="n">
        <f aca="true">$A$2*INDIRECT($A41&amp;"."&amp;ADDRESS($C41+H$1,$A$1))</f>
        <v>0.0350476477977799</v>
      </c>
      <c r="I41" s="55" t="str">
        <f aca="false">IF(A41="FEMALE","F","")</f>
        <v/>
      </c>
      <c r="J41" s="59" t="n">
        <v>132</v>
      </c>
      <c r="K41" s="60" t="n">
        <f aca="false">($J$7+$J$8*J41+$J$9*J41^2+$J$10*J41^3)/$A$2</f>
        <v>0.155752216585374</v>
      </c>
    </row>
    <row r="42" customFormat="false" ht="12.8" hidden="false" customHeight="false" outlineLevel="0" collapsed="false">
      <c r="A42" s="35" t="s">
        <v>12</v>
      </c>
      <c r="B42" s="0" t="n">
        <v>44</v>
      </c>
      <c r="C42" s="20" t="n">
        <f aca="false">6*$B42-9</f>
        <v>255</v>
      </c>
      <c r="D42" s="53" t="n">
        <f aca="true">INDIRECT($A42&amp;"."&amp;ADDRESS($B42,1))</f>
        <v>69</v>
      </c>
      <c r="E42" s="54" t="n">
        <f aca="true">$A$2*INDIRECT($A42&amp;"."&amp;ADDRESS($C42+E$1,$A$1))</f>
        <v>824.278587179683</v>
      </c>
      <c r="F42" s="54" t="n">
        <f aca="true">$A$2*INDIRECT($A42&amp;"."&amp;ADDRESS($C42+F$1,$A$1))</f>
        <v>107964.447141282</v>
      </c>
      <c r="G42" s="54" t="n">
        <f aca="true">$A$2*INDIRECT($A42&amp;"."&amp;ADDRESS($C42+G$1,$A$1))</f>
        <v>72.6191774971821</v>
      </c>
      <c r="H42" s="54" t="n">
        <f aca="true">$A$2*INDIRECT($A42&amp;"."&amp;ADDRESS($C42+H$1,$A$1))</f>
        <v>0.0376117463443492</v>
      </c>
      <c r="I42" s="55" t="str">
        <f aca="false">IF(A42="FEMALE","F","")</f>
        <v/>
      </c>
      <c r="J42" s="59" t="n">
        <v>136</v>
      </c>
      <c r="K42" s="60" t="n">
        <f aca="false">($J$7+$J$8*J42+$J$9*J42^2+$J$10*J42^3)/$A$2</f>
        <v>0.1607815829676</v>
      </c>
    </row>
    <row r="43" customFormat="false" ht="12.8" hidden="false" customHeight="false" outlineLevel="0" collapsed="false">
      <c r="A43" s="35" t="s">
        <v>12</v>
      </c>
      <c r="B43" s="0" t="n">
        <v>45</v>
      </c>
      <c r="C43" s="20" t="n">
        <f aca="false">6*$B43-9</f>
        <v>261</v>
      </c>
      <c r="D43" s="53" t="n">
        <f aca="true">INDIRECT($A43&amp;"."&amp;ADDRESS($B43,1))</f>
        <v>70</v>
      </c>
      <c r="E43" s="54" t="n">
        <f aca="true">$A$2*INDIRECT($A43&amp;"."&amp;ADDRESS($C43+E$1,$A$1))</f>
        <v>76.7457236883866</v>
      </c>
      <c r="F43" s="54" t="n">
        <f aca="true">$A$2*INDIRECT($A43&amp;"."&amp;ADDRESS($C43+F$1,$A$1))</f>
        <v>108750.658760964</v>
      </c>
      <c r="G43" s="54" t="n">
        <f aca="true">$A$2*INDIRECT($A43&amp;"."&amp;ADDRESS($C43+G$1,$A$1))</f>
        <v>73.1726058285435</v>
      </c>
      <c r="H43" s="54" t="n">
        <f aca="true">$A$2*INDIRECT($A43&amp;"."&amp;ADDRESS($C43+H$1,$A$1))</f>
        <v>0.0440739767509642</v>
      </c>
      <c r="I43" s="55" t="str">
        <f aca="false">IF(A43="FEMALE","F","")</f>
        <v/>
      </c>
      <c r="J43" s="59" t="n">
        <v>140</v>
      </c>
      <c r="K43" s="60" t="n">
        <f aca="false">($J$7+$J$8*J43+$J$9*J43^2+$J$10*J43^3)/$A$2</f>
        <v>0.165830117661322</v>
      </c>
    </row>
    <row r="44" customFormat="false" ht="12.8" hidden="false" customHeight="false" outlineLevel="0" collapsed="false">
      <c r="A44" s="35" t="s">
        <v>12</v>
      </c>
      <c r="B44" s="0" t="n">
        <v>46</v>
      </c>
      <c r="C44" s="20" t="n">
        <f aca="false">6*$B44-9</f>
        <v>267</v>
      </c>
      <c r="D44" s="53" t="n">
        <f aca="true">INDIRECT($A44&amp;"."&amp;ADDRESS($B44,1))</f>
        <v>71</v>
      </c>
      <c r="E44" s="54" t="n">
        <f aca="true">$A$2*INDIRECT($A44&amp;"."&amp;ADDRESS($C44+E$1,$A$1))</f>
        <v>1106.89100589318</v>
      </c>
      <c r="F44" s="54" t="n">
        <f aca="true">$A$2*INDIRECT($A44&amp;"."&amp;ADDRESS($C44+F$1,$A$1))</f>
        <v>109465.352566077</v>
      </c>
      <c r="G44" s="54" t="n">
        <f aca="true">$A$2*INDIRECT($A44&amp;"."&amp;ADDRESS($C44+G$1,$A$1))</f>
        <v>75.2448667343974</v>
      </c>
      <c r="H44" s="54" t="n">
        <f aca="true">$A$2*INDIRECT($A44&amp;"."&amp;ADDRESS($C44+H$1,$A$1))</f>
        <v>0.0451128058744773</v>
      </c>
      <c r="I44" s="55" t="str">
        <f aca="false">IF(A44="FEMALE","F","")</f>
        <v/>
      </c>
      <c r="J44" s="59" t="n">
        <v>144</v>
      </c>
      <c r="K44" s="60" t="n">
        <f aca="false">($J$7+$J$8*J44+$J$9*J44^2+$J$10*J44^3)/$A$2</f>
        <v>0.170897889758034</v>
      </c>
    </row>
    <row r="45" customFormat="false" ht="12.8" hidden="false" customHeight="false" outlineLevel="0" collapsed="false">
      <c r="A45" s="35" t="s">
        <v>12</v>
      </c>
      <c r="B45" s="0" t="n">
        <v>47</v>
      </c>
      <c r="C45" s="20" t="n">
        <f aca="false">6*$B45-9</f>
        <v>273</v>
      </c>
      <c r="D45" s="53" t="n">
        <f aca="true">INDIRECT($A45&amp;"."&amp;ADDRESS($B45,1))</f>
        <v>72</v>
      </c>
      <c r="E45" s="54" t="n">
        <f aca="true">$A$2*INDIRECT($A45&amp;"."&amp;ADDRESS($C45+E$1,$A$1))</f>
        <v>1067.99203163583</v>
      </c>
      <c r="F45" s="54" t="n">
        <f aca="true">$A$2*INDIRECT($A45&amp;"."&amp;ADDRESS($C45+F$1,$A$1))</f>
        <v>110259.867463502</v>
      </c>
      <c r="G45" s="54" t="n">
        <f aca="true">$A$2*INDIRECT($A45&amp;"."&amp;ADDRESS($C45+G$1,$A$1))</f>
        <v>76.4306038340378</v>
      </c>
      <c r="H45" s="54" t="n">
        <f aca="true">$A$2*INDIRECT($A45&amp;"."&amp;ADDRESS($C45+H$1,$A$1))</f>
        <v>0.0507553639654697</v>
      </c>
      <c r="I45" s="55" t="str">
        <f aca="false">IF(A45="FEMALE","F","")</f>
        <v/>
      </c>
      <c r="J45" s="59" t="n">
        <v>148</v>
      </c>
      <c r="K45" s="60" t="n">
        <f aca="false">($J$7+$J$8*J45+$J$9*J45^2+$J$10*J45^3)/$A$2</f>
        <v>0.17598496834923</v>
      </c>
    </row>
    <row r="46" customFormat="false" ht="12.8" hidden="false" customHeight="false" outlineLevel="0" collapsed="false">
      <c r="A46" s="35" t="s">
        <v>12</v>
      </c>
      <c r="B46" s="0" t="n">
        <v>48</v>
      </c>
      <c r="C46" s="20" t="n">
        <f aca="false">6*$B46-9</f>
        <v>279</v>
      </c>
      <c r="D46" s="53" t="n">
        <f aca="true">INDIRECT($A46&amp;"."&amp;ADDRESS($B46,1))</f>
        <v>73</v>
      </c>
      <c r="E46" s="54" t="n">
        <f aca="true">$A$2*INDIRECT($A46&amp;"."&amp;ADDRESS($C46+E$1,$A$1))</f>
        <v>954.486378104957</v>
      </c>
      <c r="F46" s="54" t="n">
        <f aca="true">$A$2*INDIRECT($A46&amp;"."&amp;ADDRESS($C46+F$1,$A$1))</f>
        <v>111041.009695522</v>
      </c>
      <c r="G46" s="54" t="n">
        <f aca="true">$A$2*INDIRECT($A46&amp;"."&amp;ADDRESS($C46+G$1,$A$1))</f>
        <v>78.8244169418517</v>
      </c>
      <c r="H46" s="54" t="n">
        <f aca="true">$A$2*INDIRECT($A46&amp;"."&amp;ADDRESS($C46+H$1,$A$1))</f>
        <v>0.0513446670941102</v>
      </c>
      <c r="I46" s="55" t="str">
        <f aca="false">IF(A46="FEMALE","F","")</f>
        <v/>
      </c>
      <c r="J46" s="59" t="n">
        <v>152</v>
      </c>
      <c r="K46" s="60" t="n">
        <f aca="false">($J$7+$J$8*J46+$J$9*J46^2+$J$10*J46^3)/$A$2</f>
        <v>0.181091422526401</v>
      </c>
    </row>
    <row r="47" customFormat="false" ht="12.8" hidden="false" customHeight="false" outlineLevel="0" collapsed="false">
      <c r="A47" s="35" t="s">
        <v>12</v>
      </c>
      <c r="B47" s="0" t="n">
        <v>49</v>
      </c>
      <c r="C47" s="20" t="n">
        <f aca="false">6*$B47-9</f>
        <v>285</v>
      </c>
      <c r="D47" s="53" t="n">
        <f aca="true">INDIRECT($A47&amp;"."&amp;ADDRESS($B47,1))</f>
        <v>74</v>
      </c>
      <c r="E47" s="54" t="n">
        <f aca="true">$A$2*INDIRECT($A47&amp;"."&amp;ADDRESS($C47+E$1,$A$1))</f>
        <v>1233.02868481016</v>
      </c>
      <c r="F47" s="54" t="n">
        <f aca="true">$A$2*INDIRECT($A47&amp;"."&amp;ADDRESS($C47+F$1,$A$1))</f>
        <v>111858.988798185</v>
      </c>
      <c r="G47" s="54" t="n">
        <f aca="true">$A$2*INDIRECT($A47&amp;"."&amp;ADDRESS($C47+G$1,$A$1))</f>
        <v>81.2830449440426</v>
      </c>
      <c r="H47" s="54" t="n">
        <f aca="true">$A$2*INDIRECT($A47&amp;"."&amp;ADDRESS($C47+H$1,$A$1))</f>
        <v>0.0524148043328944</v>
      </c>
      <c r="I47" s="55" t="str">
        <f aca="false">IF(A47="FEMALE","F","")</f>
        <v/>
      </c>
      <c r="J47" s="59" t="n">
        <v>156</v>
      </c>
      <c r="K47" s="60" t="n">
        <f aca="false">($J$7+$J$8*J47+$J$9*J47^2+$J$10*J47^3)/$A$2</f>
        <v>0.186217321381042</v>
      </c>
    </row>
    <row r="48" customFormat="false" ht="12.8" hidden="false" customHeight="false" outlineLevel="0" collapsed="false">
      <c r="A48" s="35" t="s">
        <v>12</v>
      </c>
      <c r="B48" s="0" t="n">
        <v>50</v>
      </c>
      <c r="C48" s="20" t="n">
        <f aca="false">6*$B48-9</f>
        <v>291</v>
      </c>
      <c r="D48" s="53" t="n">
        <f aca="true">INDIRECT($A48&amp;"."&amp;ADDRESS($B48,1))</f>
        <v>75</v>
      </c>
      <c r="E48" s="54" t="n">
        <f aca="true">$A$2*INDIRECT($A48&amp;"."&amp;ADDRESS($C48+E$1,$A$1))</f>
        <v>1406.40016312736</v>
      </c>
      <c r="F48" s="54" t="n">
        <f aca="true">$A$2*INDIRECT($A48&amp;"."&amp;ADDRESS($C48+F$1,$A$1))</f>
        <v>112760.401650353</v>
      </c>
      <c r="G48" s="54" t="n">
        <f aca="true">$A$2*INDIRECT($A48&amp;"."&amp;ADDRESS($C48+G$1,$A$1))</f>
        <v>82.7591879333187</v>
      </c>
      <c r="H48" s="54" t="n">
        <f aca="true">$A$2*INDIRECT($A48&amp;"."&amp;ADDRESS($C48+H$1,$A$1))</f>
        <v>0.0587942676472064</v>
      </c>
      <c r="I48" s="55" t="str">
        <f aca="false">IF(A48="FEMALE","F","")</f>
        <v/>
      </c>
      <c r="J48" s="59" t="n">
        <v>160</v>
      </c>
      <c r="K48" s="60" t="n">
        <f aca="false">($J$7+$J$8*J48+$J$9*J48^2+$J$10*J48^3)/$A$2</f>
        <v>0.191362734004645</v>
      </c>
    </row>
    <row r="49" customFormat="false" ht="12.8" hidden="false" customHeight="false" outlineLevel="0" collapsed="false">
      <c r="A49" s="35" t="s">
        <v>12</v>
      </c>
      <c r="B49" s="0" t="n">
        <v>51</v>
      </c>
      <c r="C49" s="20" t="n">
        <f aca="false">6*$B49-9</f>
        <v>297</v>
      </c>
      <c r="D49" s="53" t="n">
        <f aca="true">INDIRECT($A49&amp;"."&amp;ADDRESS($B49,1))</f>
        <v>76</v>
      </c>
      <c r="E49" s="54" t="n">
        <f aca="true">$A$2*INDIRECT($A49&amp;"."&amp;ADDRESS($C49+E$1,$A$1))</f>
        <v>935.693029679675</v>
      </c>
      <c r="F49" s="54" t="n">
        <f aca="true">$A$2*INDIRECT($A49&amp;"."&amp;ADDRESS($C49+F$1,$A$1))</f>
        <v>113702.264030364</v>
      </c>
      <c r="G49" s="54" t="n">
        <f aca="true">$A$2*INDIRECT($A49&amp;"."&amp;ADDRESS($C49+G$1,$A$1))</f>
        <v>84.2041846101223</v>
      </c>
      <c r="H49" s="54" t="n">
        <f aca="true">$A$2*INDIRECT($A49&amp;"."&amp;ADDRESS($C49+H$1,$A$1))</f>
        <v>0.0663601621803555</v>
      </c>
      <c r="I49" s="55" t="str">
        <f aca="false">IF(A49="FEMALE","F","")</f>
        <v/>
      </c>
      <c r="J49" s="59" t="n">
        <v>164</v>
      </c>
      <c r="K49" s="60" t="n">
        <f aca="false">($J$7+$J$8*J49+$J$9*J49^2+$J$10*J49^3)/$A$2</f>
        <v>0.196527729488704</v>
      </c>
    </row>
    <row r="50" customFormat="false" ht="12.8" hidden="false" customHeight="false" outlineLevel="0" collapsed="false">
      <c r="A50" s="35" t="s">
        <v>12</v>
      </c>
      <c r="B50" s="0" t="n">
        <v>52</v>
      </c>
      <c r="C50" s="20" t="n">
        <f aca="false">6*$B50-9</f>
        <v>303</v>
      </c>
      <c r="D50" s="53" t="n">
        <f aca="true">INDIRECT($A50&amp;"."&amp;ADDRESS($B50,1))</f>
        <v>77</v>
      </c>
      <c r="E50" s="54" t="n">
        <f aca="true">$A$2*INDIRECT($A50&amp;"."&amp;ADDRESS($C50+E$1,$A$1))</f>
        <v>1354.25264511182</v>
      </c>
      <c r="F50" s="54" t="n">
        <f aca="true">$A$2*INDIRECT($A50&amp;"."&amp;ADDRESS($C50+F$1,$A$1))</f>
        <v>114634.366402155</v>
      </c>
      <c r="G50" s="54" t="n">
        <f aca="true">$A$2*INDIRECT($A50&amp;"."&amp;ADDRESS($C50+G$1,$A$1))</f>
        <v>86.7612960886028</v>
      </c>
      <c r="H50" s="54" t="n">
        <f aca="true">$A$2*INDIRECT($A50&amp;"."&amp;ADDRESS($C50+H$1,$A$1))</f>
        <v>0.0695783988582384</v>
      </c>
      <c r="I50" s="55" t="str">
        <f aca="false">IF(A50="FEMALE","F","")</f>
        <v/>
      </c>
      <c r="J50" s="59" t="n">
        <v>168</v>
      </c>
      <c r="K50" s="60" t="n">
        <f aca="false">($J$7+$J$8*J50+$J$9*J50^2+$J$10*J50^3)/$A$2</f>
        <v>0.201712376924711</v>
      </c>
    </row>
    <row r="51" customFormat="false" ht="12.8" hidden="false" customHeight="false" outlineLevel="0" collapsed="false">
      <c r="A51" s="35" t="s">
        <v>12</v>
      </c>
      <c r="B51" s="0" t="n">
        <v>53</v>
      </c>
      <c r="C51" s="20" t="n">
        <f aca="false">6*$B51-9</f>
        <v>309</v>
      </c>
      <c r="D51" s="53" t="n">
        <f aca="true">INDIRECT($A51&amp;"."&amp;ADDRESS($B51,1))</f>
        <v>78</v>
      </c>
      <c r="E51" s="54" t="n">
        <f aca="true">$A$2*INDIRECT($A51&amp;"."&amp;ADDRESS($C51+E$1,$A$1))</f>
        <v>-256.896536662394</v>
      </c>
      <c r="F51" s="54" t="n">
        <f aca="true">$A$2*INDIRECT($A51&amp;"."&amp;ADDRESS($C51+F$1,$A$1))</f>
        <v>115715.272986999</v>
      </c>
      <c r="G51" s="54" t="n">
        <f aca="true">$A$2*INDIRECT($A51&amp;"."&amp;ADDRESS($C51+G$1,$A$1))</f>
        <v>87.8332435744956</v>
      </c>
      <c r="H51" s="54" t="n">
        <f aca="true">$A$2*INDIRECT($A51&amp;"."&amp;ADDRESS($C51+H$1,$A$1))</f>
        <v>0.079887302148236</v>
      </c>
      <c r="I51" s="55" t="str">
        <f aca="false">IF(A51="FEMALE","F","")</f>
        <v/>
      </c>
      <c r="J51" s="59" t="n">
        <v>172</v>
      </c>
      <c r="K51" s="60" t="n">
        <f aca="false">($J$7+$J$8*J51+$J$9*J51^2+$J$10*J51^3)/$A$2</f>
        <v>0.206916745404159</v>
      </c>
    </row>
    <row r="52" customFormat="false" ht="12.8" hidden="false" customHeight="false" outlineLevel="0" collapsed="false">
      <c r="A52" s="35" t="s">
        <v>12</v>
      </c>
      <c r="B52" s="0" t="n">
        <v>54</v>
      </c>
      <c r="C52" s="20" t="n">
        <f aca="false">6*$B52-9</f>
        <v>315</v>
      </c>
      <c r="D52" s="53" t="n">
        <f aca="true">INDIRECT($A52&amp;"."&amp;ADDRESS($B52,1))</f>
        <v>79</v>
      </c>
      <c r="E52" s="54" t="n">
        <f aca="true">$A$2*INDIRECT($A52&amp;"."&amp;ADDRESS($C52+E$1,$A$1))</f>
        <v>190.091784352953</v>
      </c>
      <c r="F52" s="54" t="n">
        <f aca="true">$A$2*INDIRECT($A52&amp;"."&amp;ADDRESS($C52+F$1,$A$1))</f>
        <v>116699.740821565</v>
      </c>
      <c r="G52" s="54" t="n">
        <f aca="true">$A$2*INDIRECT($A52&amp;"."&amp;ADDRESS($C52+G$1,$A$1))</f>
        <v>90.8955563021812</v>
      </c>
      <c r="H52" s="54" t="n">
        <f aca="true">$A$2*INDIRECT($A52&amp;"."&amp;ADDRESS($C52+H$1,$A$1))</f>
        <v>0.0841778948369209</v>
      </c>
      <c r="I52" s="55" t="str">
        <f aca="false">IF(A52="FEMALE","F","")</f>
        <v/>
      </c>
      <c r="J52" s="59" t="n">
        <v>176</v>
      </c>
      <c r="K52" s="60" t="n">
        <f aca="false">($J$7+$J$8*J52+$J$9*J52^2+$J$10*J52^3)/$A$2</f>
        <v>0.212140904018542</v>
      </c>
    </row>
    <row r="53" customFormat="false" ht="12.8" hidden="false" customHeight="false" outlineLevel="0" collapsed="false">
      <c r="A53" s="35" t="s">
        <v>12</v>
      </c>
      <c r="B53" s="0" t="n">
        <v>55</v>
      </c>
      <c r="C53" s="20" t="n">
        <f aca="false">6*$B53-9</f>
        <v>321</v>
      </c>
      <c r="D53" s="53" t="n">
        <f aca="true">INDIRECT($A53&amp;"."&amp;ADDRESS($B53,1))</f>
        <v>80</v>
      </c>
      <c r="E53" s="54" t="n">
        <f aca="true">$A$2*INDIRECT($A53&amp;"."&amp;ADDRESS($C53+E$1,$A$1))</f>
        <v>-356.50211991692</v>
      </c>
      <c r="F53" s="54" t="n">
        <f aca="true">$A$2*INDIRECT($A53&amp;"."&amp;ADDRESS($C53+F$1,$A$1))</f>
        <v>117829.400211992</v>
      </c>
      <c r="G53" s="54" t="n">
        <f aca="true">$A$2*INDIRECT($A53&amp;"."&amp;ADDRESS($C53+G$1,$A$1))</f>
        <v>92.5686662439633</v>
      </c>
      <c r="H53" s="54" t="n">
        <f aca="true">$A$2*INDIRECT($A53&amp;"."&amp;ADDRESS($C53+H$1,$A$1))</f>
        <v>0.094853557029771</v>
      </c>
      <c r="I53" s="55" t="str">
        <f aca="false">IF(A53="FEMALE","F","")</f>
        <v/>
      </c>
      <c r="J53" s="59" t="n">
        <v>180</v>
      </c>
      <c r="K53" s="60" t="n">
        <f aca="false">($J$7+$J$8*J53+$J$9*J53^2+$J$10*J53^3)/$A$2</f>
        <v>0.217384921859353</v>
      </c>
    </row>
    <row r="54" customFormat="false" ht="12.8" hidden="false" customHeight="false" outlineLevel="0" collapsed="false">
      <c r="A54" s="35" t="s">
        <v>12</v>
      </c>
      <c r="B54" s="0" t="n">
        <v>56</v>
      </c>
      <c r="C54" s="20" t="n">
        <f aca="false">6*$B54-9</f>
        <v>327</v>
      </c>
      <c r="D54" s="53" t="n">
        <f aca="true">INDIRECT($A54&amp;"."&amp;ADDRESS($B54,1))</f>
        <v>81</v>
      </c>
      <c r="E54" s="54" t="n">
        <f aca="true">$A$2*INDIRECT($A54&amp;"."&amp;ADDRESS($C54+E$1,$A$1))</f>
        <v>2041.09934003505</v>
      </c>
      <c r="F54" s="54" t="n">
        <f aca="true">$A$2*INDIRECT($A54&amp;"."&amp;ADDRESS($C54+F$1,$A$1))</f>
        <v>118780.265065996</v>
      </c>
      <c r="G54" s="54" t="n">
        <f aca="true">$A$2*INDIRECT($A54&amp;"."&amp;ADDRESS($C54+G$1,$A$1))</f>
        <v>98.0388576219814</v>
      </c>
      <c r="H54" s="54" t="n">
        <f aca="true">$A$2*INDIRECT($A54&amp;"."&amp;ADDRESS($C54+H$1,$A$1))</f>
        <v>0.0919707160148009</v>
      </c>
      <c r="I54" s="55" t="str">
        <f aca="false">IF(A54="FEMALE","F","")</f>
        <v/>
      </c>
      <c r="J54" s="59" t="n">
        <v>184</v>
      </c>
      <c r="K54" s="60" t="n">
        <f aca="false">($J$7+$J$8*J54+$J$9*J54^2+$J$10*J54^3)/$A$2</f>
        <v>0.222648868018084</v>
      </c>
    </row>
    <row r="55" customFormat="false" ht="12.8" hidden="false" customHeight="false" outlineLevel="0" collapsed="false">
      <c r="A55" s="35" t="s">
        <v>12</v>
      </c>
      <c r="B55" s="0" t="n">
        <v>57</v>
      </c>
      <c r="C55" s="20" t="n">
        <f aca="false">6*$B55-9</f>
        <v>333</v>
      </c>
      <c r="D55" s="53" t="n">
        <f aca="true">INDIRECT($A55&amp;"."&amp;ADDRESS($B55,1))</f>
        <v>82</v>
      </c>
      <c r="E55" s="54" t="n">
        <f aca="true">$A$2*INDIRECT($A55&amp;"."&amp;ADDRESS($C55+E$1,$A$1))</f>
        <v>526.143028714906</v>
      </c>
      <c r="F55" s="54" t="n">
        <f aca="true">$A$2*INDIRECT($A55&amp;"."&amp;ADDRESS($C55+F$1,$A$1))</f>
        <v>120034.885697128</v>
      </c>
      <c r="G55" s="54" t="n">
        <f aca="true">$A$2*INDIRECT($A55&amp;"."&amp;ADDRESS($C55+G$1,$A$1))</f>
        <v>99.5225674200247</v>
      </c>
      <c r="H55" s="54" t="n">
        <f aca="true">$A$2*INDIRECT($A55&amp;"."&amp;ADDRESS($C55+H$1,$A$1))</f>
        <v>0.106911268970494</v>
      </c>
      <c r="I55" s="55" t="str">
        <f aca="false">IF(A55="FEMALE","F","")</f>
        <v/>
      </c>
      <c r="J55" s="59" t="n">
        <v>188</v>
      </c>
      <c r="K55" s="60" t="n">
        <f aca="false">($J$7+$J$8*J55+$J$9*J55^2+$J$10*J55^3)/$A$2</f>
        <v>0.22793281158623</v>
      </c>
    </row>
    <row r="56" customFormat="false" ht="12.8" hidden="false" customHeight="false" outlineLevel="0" collapsed="false">
      <c r="A56" s="35" t="s">
        <v>12</v>
      </c>
      <c r="B56" s="0" t="n">
        <v>58</v>
      </c>
      <c r="C56" s="20" t="n">
        <f aca="false">6*$B56-9</f>
        <v>339</v>
      </c>
      <c r="D56" s="53" t="n">
        <f aca="true">INDIRECT($A56&amp;"."&amp;ADDRESS($B56,1))</f>
        <v>83</v>
      </c>
      <c r="E56" s="54" t="n">
        <f aca="true">$A$2*INDIRECT($A56&amp;"."&amp;ADDRESS($C56+E$1,$A$1))</f>
        <v>-1132.46421835573</v>
      </c>
      <c r="F56" s="54" t="n">
        <f aca="true">$A$2*INDIRECT($A56&amp;"."&amp;ADDRESS($C56+F$1,$A$1))</f>
        <v>121355.954755168</v>
      </c>
      <c r="G56" s="54" t="n">
        <f aca="true">$A$2*INDIRECT($A56&amp;"."&amp;ADDRESS($C56+G$1,$A$1))</f>
        <v>101.327829419991</v>
      </c>
      <c r="H56" s="54" t="n">
        <f aca="true">$A$2*INDIRECT($A56&amp;"."&amp;ADDRESS($C56+H$1,$A$1))</f>
        <v>0.121402295931492</v>
      </c>
      <c r="I56" s="55" t="str">
        <f aca="false">IF(A56="FEMALE","F","")</f>
        <v/>
      </c>
      <c r="J56" s="59" t="n">
        <v>192</v>
      </c>
      <c r="K56" s="60" t="n">
        <f aca="false">($J$7+$J$8*J56+$J$9*J56^2+$J$10*J56^3)/$A$2</f>
        <v>0.233236821655281</v>
      </c>
    </row>
    <row r="57" customFormat="false" ht="12.8" hidden="false" customHeight="false" outlineLevel="0" collapsed="false">
      <c r="A57" s="35" t="s">
        <v>12</v>
      </c>
      <c r="B57" s="0" t="n">
        <v>59</v>
      </c>
      <c r="C57" s="20" t="n">
        <f aca="false">6*$B57-9</f>
        <v>345</v>
      </c>
      <c r="D57" s="53" t="n">
        <f aca="true">INDIRECT($A57&amp;"."&amp;ADDRESS($B57,1))</f>
        <v>84</v>
      </c>
      <c r="E57" s="54" t="n">
        <f aca="true">$A$2*INDIRECT($A57&amp;"."&amp;ADDRESS($C57+E$1,$A$1))</f>
        <v>547.525394402974</v>
      </c>
      <c r="F57" s="54" t="n">
        <f aca="true">$A$2*INDIRECT($A57&amp;"."&amp;ADDRESS($C57+F$1,$A$1))</f>
        <v>122555.664127226</v>
      </c>
      <c r="G57" s="54" t="n">
        <f aca="true">$A$2*INDIRECT($A57&amp;"."&amp;ADDRESS($C57+G$1,$A$1))</f>
        <v>105.594989328904</v>
      </c>
      <c r="H57" s="54" t="n">
        <f aca="true">$A$2*INDIRECT($A57&amp;"."&amp;ADDRESS($C57+H$1,$A$1))</f>
        <v>0.129280102973669</v>
      </c>
      <c r="I57" s="55" t="str">
        <f aca="false">IF(A57="FEMALE","F","")</f>
        <v/>
      </c>
      <c r="J57" s="59" t="n">
        <v>196</v>
      </c>
      <c r="K57" s="60" t="n">
        <f aca="false">($J$7+$J$8*J57+$J$9*J57^2+$J$10*J57^3)/$A$2</f>
        <v>0.238560967316733</v>
      </c>
    </row>
    <row r="58" customFormat="false" ht="12.8" hidden="false" customHeight="false" outlineLevel="0" collapsed="false">
      <c r="A58" s="35" t="s">
        <v>12</v>
      </c>
      <c r="B58" s="0" t="n">
        <v>60</v>
      </c>
      <c r="C58" s="20" t="n">
        <f aca="false">6*$B58-9</f>
        <v>351</v>
      </c>
      <c r="D58" s="53" t="n">
        <f aca="true">INDIRECT($A58&amp;"."&amp;ADDRESS($B58,1))</f>
        <v>85</v>
      </c>
      <c r="E58" s="54" t="n">
        <f aca="true">$A$2*INDIRECT($A58&amp;"."&amp;ADDRESS($C58+E$1,$A$1))</f>
        <v>-374.019257857453</v>
      </c>
      <c r="F58" s="54" t="n">
        <f aca="true">$A$2*INDIRECT($A58&amp;"."&amp;ADDRESS($C58+F$1,$A$1))</f>
        <v>123937.401925786</v>
      </c>
      <c r="G58" s="54" t="n">
        <f aca="true">$A$2*INDIRECT($A58&amp;"."&amp;ADDRESS($C58+G$1,$A$1))</f>
        <v>108.537761346297</v>
      </c>
      <c r="H58" s="54" t="n">
        <f aca="true">$A$2*INDIRECT($A58&amp;"."&amp;ADDRESS($C58+H$1,$A$1))</f>
        <v>0.144023813630133</v>
      </c>
      <c r="I58" s="55" t="str">
        <f aca="false">IF(A58="FEMALE","F","")</f>
        <v/>
      </c>
      <c r="J58" s="59" t="n">
        <v>200</v>
      </c>
      <c r="K58" s="60" t="n">
        <f aca="false">($J$7+$J$8*J58+$J$9*J58^2+$J$10*J58^3)/$A$2</f>
        <v>0.243905317662078</v>
      </c>
    </row>
    <row r="59" customFormat="false" ht="12.8" hidden="false" customHeight="false" outlineLevel="0" collapsed="false">
      <c r="A59" s="35" t="s">
        <v>12</v>
      </c>
      <c r="B59" s="0" t="n">
        <v>61</v>
      </c>
      <c r="C59" s="20" t="n">
        <f aca="false">6*$B59-9</f>
        <v>357</v>
      </c>
      <c r="D59" s="53" t="n">
        <f aca="true">INDIRECT($A59&amp;"."&amp;ADDRESS($B59,1))</f>
        <v>86</v>
      </c>
      <c r="E59" s="54" t="n">
        <f aca="true">$A$2*INDIRECT($A59&amp;"."&amp;ADDRESS($C59+E$1,$A$1))</f>
        <v>-1692.10084932608</v>
      </c>
      <c r="F59" s="54" t="n">
        <f aca="true">$A$2*INDIRECT($A59&amp;"."&amp;ADDRESS($C59+F$1,$A$1))</f>
        <v>125410.876751599</v>
      </c>
      <c r="G59" s="54" t="n">
        <f aca="true">$A$2*INDIRECT($A59&amp;"."&amp;ADDRESS($C59+G$1,$A$1))</f>
        <v>111.130357118961</v>
      </c>
      <c r="H59" s="54" t="n">
        <f aca="true">$A$2*INDIRECT($A59&amp;"."&amp;ADDRESS($C59+H$1,$A$1))</f>
        <v>0.1632571780469</v>
      </c>
      <c r="I59" s="55" t="str">
        <f aca="false">IF(A59="FEMALE","F","")</f>
        <v/>
      </c>
    </row>
    <row r="60" customFormat="false" ht="12.8" hidden="false" customHeight="false" outlineLevel="0" collapsed="false">
      <c r="A60" s="35" t="s">
        <v>12</v>
      </c>
      <c r="B60" s="0" t="n">
        <v>62</v>
      </c>
      <c r="C60" s="20" t="n">
        <f aca="false">6*$B60-9</f>
        <v>363</v>
      </c>
      <c r="D60" s="53" t="n">
        <f aca="true">INDIRECT($A60&amp;"."&amp;ADDRESS($B60,1))</f>
        <v>87</v>
      </c>
      <c r="E60" s="54" t="n">
        <f aca="true">$A$2*INDIRECT($A60&amp;"."&amp;ADDRESS($C60+E$1,$A$1))</f>
        <v>-135.031333063226</v>
      </c>
      <c r="F60" s="54" t="n">
        <f aca="true">$A$2*INDIRECT($A60&amp;"."&amp;ADDRESS($C60+F$1,$A$1))</f>
        <v>126785.378133306</v>
      </c>
      <c r="G60" s="54" t="n">
        <f aca="true">$A$2*INDIRECT($A60&amp;"."&amp;ADDRESS($C60+G$1,$A$1))</f>
        <v>116.633510521563</v>
      </c>
      <c r="H60" s="54" t="n">
        <f aca="true">$A$2*INDIRECT($A60&amp;"."&amp;ADDRESS($C60+H$1,$A$1))</f>
        <v>0.173535768223745</v>
      </c>
      <c r="I60" s="55" t="str">
        <f aca="false">IF(A60="FEMALE","F","")</f>
        <v/>
      </c>
    </row>
    <row r="61" customFormat="false" ht="12.8" hidden="false" customHeight="false" outlineLevel="0" collapsed="false">
      <c r="A61" s="35" t="s">
        <v>12</v>
      </c>
      <c r="B61" s="0" t="n">
        <v>63</v>
      </c>
      <c r="C61" s="20" t="n">
        <f aca="false">6*$B61-9</f>
        <v>369</v>
      </c>
      <c r="D61" s="53" t="n">
        <f aca="true">INDIRECT($A61&amp;"."&amp;ADDRESS($B61,1))</f>
        <v>88</v>
      </c>
      <c r="E61" s="54" t="n">
        <f aca="true">$A$2*INDIRECT($A61&amp;"."&amp;ADDRESS($C61+E$1,$A$1))</f>
        <v>-468.50865724743</v>
      </c>
      <c r="F61" s="54" t="n">
        <f aca="true">$A$2*INDIRECT($A61&amp;"."&amp;ADDRESS($C61+F$1,$A$1))</f>
        <v>128370.809199057</v>
      </c>
      <c r="G61" s="54" t="n">
        <f aca="true">$A$2*INDIRECT($A61&amp;"."&amp;ADDRESS($C61+G$1,$A$1))</f>
        <v>120.044586379208</v>
      </c>
      <c r="H61" s="54" t="n">
        <f aca="true">$A$2*INDIRECT($A61&amp;"."&amp;ADDRESS($C61+H$1,$A$1))</f>
        <v>0.196325038878336</v>
      </c>
      <c r="I61" s="55" t="str">
        <f aca="false">IF(A61="FEMALE","F","")</f>
        <v/>
      </c>
    </row>
    <row r="62" customFormat="false" ht="12.8" hidden="false" customHeight="false" outlineLevel="0" collapsed="false">
      <c r="A62" s="35" t="s">
        <v>12</v>
      </c>
      <c r="B62" s="0" t="n">
        <v>64</v>
      </c>
      <c r="C62" s="20" t="n">
        <f aca="false">6*$B62-9</f>
        <v>375</v>
      </c>
      <c r="D62" s="53" t="n">
        <f aca="true">INDIRECT($A62&amp;"."&amp;ADDRESS($B62,1))</f>
        <v>89</v>
      </c>
      <c r="E62" s="54" t="n">
        <f aca="true">$A$2*INDIRECT($A62&amp;"."&amp;ADDRESS($C62+E$1,$A$1))</f>
        <v>-1770.34838848009</v>
      </c>
      <c r="F62" s="54" t="n">
        <f aca="true">$A$2*INDIRECT($A62&amp;"."&amp;ADDRESS($C62+F$1,$A$1))</f>
        <v>130081.201505514</v>
      </c>
      <c r="G62" s="54" t="n">
        <f aca="true">$A$2*INDIRECT($A62&amp;"."&amp;ADDRESS($C62+G$1,$A$1))</f>
        <v>123.266262093116</v>
      </c>
      <c r="H62" s="54" t="n">
        <f aca="true">$A$2*INDIRECT($A62&amp;"."&amp;ADDRESS($C62+H$1,$A$1))</f>
        <v>0.22337920029576</v>
      </c>
      <c r="I62" s="55" t="str">
        <f aca="false">IF(A62="FEMALE","F","")</f>
        <v/>
      </c>
    </row>
    <row r="63" customFormat="false" ht="12.8" hidden="false" customHeight="false" outlineLevel="0" collapsed="false">
      <c r="A63" s="35" t="s">
        <v>12</v>
      </c>
      <c r="B63" s="0" t="n">
        <v>65</v>
      </c>
      <c r="C63" s="20" t="n">
        <f aca="false">6*$B63-9</f>
        <v>381</v>
      </c>
      <c r="D63" s="53" t="n">
        <f aca="true">INDIRECT($A63&amp;"."&amp;ADDRESS($B63,1))</f>
        <v>90</v>
      </c>
      <c r="E63" s="54" t="n">
        <f aca="true">$A$2*INDIRECT($A63&amp;"."&amp;ADDRESS($C63+E$1,$A$1))</f>
        <v>-1374.46098421894</v>
      </c>
      <c r="F63" s="54" t="n">
        <f aca="true">$A$2*INDIRECT($A63&amp;"."&amp;ADDRESS($C63+F$1,$A$1))</f>
        <v>131783.279431755</v>
      </c>
      <c r="G63" s="54" t="n">
        <f aca="true">$A$2*INDIRECT($A63&amp;"."&amp;ADDRESS($C63+G$1,$A$1))</f>
        <v>128.224088010655</v>
      </c>
      <c r="H63" s="54" t="n">
        <f aca="true">$A$2*INDIRECT($A63&amp;"."&amp;ADDRESS($C63+H$1,$A$1))</f>
        <v>0.248199107764809</v>
      </c>
      <c r="I63" s="55" t="str">
        <f aca="false">IF(A63="FEMALE","F","")</f>
        <v/>
      </c>
    </row>
    <row r="64" customFormat="false" ht="12.8" hidden="false" customHeight="false" outlineLevel="0" collapsed="false">
      <c r="A64" s="35" t="s">
        <v>12</v>
      </c>
      <c r="B64" s="0" t="n">
        <v>66</v>
      </c>
      <c r="C64" s="20" t="n">
        <f aca="false">6*$B64-9</f>
        <v>387</v>
      </c>
      <c r="D64" s="53" t="n">
        <f aca="true">INDIRECT($A64&amp;"."&amp;ADDRESS($B64,1))</f>
        <v>91</v>
      </c>
      <c r="E64" s="54" t="n">
        <f aca="true">$A$2*INDIRECT($A64&amp;"."&amp;ADDRESS($C64+E$1,$A$1))</f>
        <v>-1774.85634574954</v>
      </c>
      <c r="F64" s="54" t="n">
        <f aca="true">$A$2*INDIRECT($A64&amp;"."&amp;ADDRESS($C64+F$1,$A$1))</f>
        <v>133596.235634574</v>
      </c>
      <c r="G64" s="54" t="n">
        <f aca="true">$A$2*INDIRECT($A64&amp;"."&amp;ADDRESS($C64+G$1,$A$1))</f>
        <v>133.176162831613</v>
      </c>
      <c r="H64" s="54" t="n">
        <f aca="true">$A$2*INDIRECT($A64&amp;"."&amp;ADDRESS($C64+H$1,$A$1))</f>
        <v>0.278805788002778</v>
      </c>
      <c r="I64" s="55" t="str">
        <f aca="false">IF(A64="FEMALE","F","")</f>
        <v/>
      </c>
    </row>
    <row r="65" customFormat="false" ht="12.8" hidden="false" customHeight="false" outlineLevel="0" collapsed="false">
      <c r="A65" s="35" t="s">
        <v>12</v>
      </c>
      <c r="B65" s="0" t="n">
        <v>67</v>
      </c>
      <c r="C65" s="20" t="n">
        <f aca="false">6*$B65-9</f>
        <v>393</v>
      </c>
      <c r="D65" s="53" t="n">
        <f aca="true">INDIRECT($A65&amp;"."&amp;ADDRESS($B65,1))</f>
        <v>92</v>
      </c>
      <c r="E65" s="54" t="n">
        <f aca="true">$A$2*INDIRECT($A65&amp;"."&amp;ADDRESS($C65+E$1,$A$1))</f>
        <v>-2932.19901370001</v>
      </c>
      <c r="F65" s="54" t="n">
        <f aca="true">$A$2*INDIRECT($A65&amp;"."&amp;ADDRESS($C65+F$1,$A$1))</f>
        <v>135589.053234703</v>
      </c>
      <c r="G65" s="54" t="n">
        <f aca="true">$A$2*INDIRECT($A65&amp;"."&amp;ADDRESS($C65+G$1,$A$1))</f>
        <v>137.52384636983</v>
      </c>
      <c r="H65" s="54" t="n">
        <f aca="true">$A$2*INDIRECT($A65&amp;"."&amp;ADDRESS($C65+H$1,$A$1))</f>
        <v>0.317686178653355</v>
      </c>
      <c r="I65" s="55" t="str">
        <f aca="false">IF(A65="FEMALE","F","")</f>
        <v/>
      </c>
    </row>
    <row r="66" customFormat="false" ht="12.8" hidden="false" customHeight="false" outlineLevel="0" collapsed="false">
      <c r="A66" s="35" t="s">
        <v>12</v>
      </c>
      <c r="B66" s="0" t="n">
        <v>68</v>
      </c>
      <c r="C66" s="20" t="n">
        <f aca="false">6*$B66-9</f>
        <v>399</v>
      </c>
      <c r="D66" s="53" t="n">
        <f aca="true">INDIRECT($A66&amp;"."&amp;ADDRESS($B66,1))</f>
        <v>93</v>
      </c>
      <c r="E66" s="54" t="n">
        <f aca="true">$A$2*INDIRECT($A66&amp;"."&amp;ADDRESS($C66+E$1,$A$1))</f>
        <v>-3785.99795002416</v>
      </c>
      <c r="F66" s="54" t="n">
        <f aca="true">$A$2*INDIRECT($A66&amp;"."&amp;ADDRESS($C66+F$1,$A$1))</f>
        <v>137685.891461669</v>
      </c>
      <c r="G66" s="54" t="n">
        <f aca="true">$A$2*INDIRECT($A66&amp;"."&amp;ADDRESS($C66+G$1,$A$1))</f>
        <v>141.857505445238</v>
      </c>
      <c r="H66" s="54" t="n">
        <f aca="true">$A$2*INDIRECT($A66&amp;"."&amp;ADDRESS($C66+H$1,$A$1))</f>
        <v>0.365286418294897</v>
      </c>
      <c r="I66" s="55" t="str">
        <f aca="false">IF(A66="FEMALE","F","")</f>
        <v/>
      </c>
    </row>
    <row r="67" customFormat="false" ht="12.8" hidden="false" customHeight="false" outlineLevel="0" collapsed="false">
      <c r="A67" s="35" t="s">
        <v>12</v>
      </c>
      <c r="B67" s="0" t="n">
        <v>69</v>
      </c>
      <c r="C67" s="20" t="n">
        <f aca="false">6*$B67-9</f>
        <v>405</v>
      </c>
      <c r="D67" s="53" t="n">
        <f aca="true">INDIRECT($A67&amp;"."&amp;ADDRESS($B67,1))</f>
        <v>94</v>
      </c>
      <c r="E67" s="54" t="n">
        <f aca="true">$A$2*INDIRECT($A67&amp;"."&amp;ADDRESS($C67+E$1,$A$1))</f>
        <v>-4446.98640583939</v>
      </c>
      <c r="F67" s="54" t="n">
        <f aca="true">$A$2*INDIRECT($A67&amp;"."&amp;ADDRESS($C67+F$1,$A$1))</f>
        <v>139876.990307251</v>
      </c>
      <c r="G67" s="54" t="n">
        <f aca="true">$A$2*INDIRECT($A67&amp;"."&amp;ADDRESS($C67+G$1,$A$1))</f>
        <v>147.28925485949</v>
      </c>
      <c r="H67" s="54" t="n">
        <f aca="true">$A$2*INDIRECT($A67&amp;"."&amp;ADDRESS($C67+H$1,$A$1))</f>
        <v>0.417258849072302</v>
      </c>
      <c r="I67" s="55" t="str">
        <f aca="false">IF(A67="FEMALE","F","")</f>
        <v/>
      </c>
    </row>
    <row r="68" customFormat="false" ht="12.8" hidden="false" customHeight="false" outlineLevel="0" collapsed="false">
      <c r="A68" s="35" t="s">
        <v>12</v>
      </c>
      <c r="B68" s="0" t="n">
        <v>70</v>
      </c>
      <c r="C68" s="20" t="n">
        <f aca="false">6*$B68-9</f>
        <v>411</v>
      </c>
      <c r="D68" s="53" t="n">
        <f aca="true">INDIRECT($A68&amp;"."&amp;ADDRESS($B68,1))</f>
        <v>95</v>
      </c>
      <c r="E68" s="54" t="n">
        <f aca="true">$A$2*INDIRECT($A68&amp;"."&amp;ADDRESS($C68+E$1,$A$1))</f>
        <v>-6553.6805700631</v>
      </c>
      <c r="F68" s="54" t="n">
        <f aca="true">$A$2*INDIRECT($A68&amp;"."&amp;ADDRESS($C68+F$1,$A$1))</f>
        <v>142295.993057006</v>
      </c>
      <c r="G68" s="54" t="n">
        <f aca="true">$A$2*INDIRECT($A68&amp;"."&amp;ADDRESS($C68+G$1,$A$1))</f>
        <v>151.693348485759</v>
      </c>
      <c r="H68" s="54" t="n">
        <f aca="true">$A$2*INDIRECT($A68&amp;"."&amp;ADDRESS($C68+H$1,$A$1))</f>
        <v>0.48444688613413</v>
      </c>
      <c r="I68" s="55" t="str">
        <f aca="false">IF(A68="FEMALE","F","")</f>
        <v/>
      </c>
    </row>
    <row r="69" customFormat="false" ht="12.8" hidden="false" customHeight="false" outlineLevel="0" collapsed="false">
      <c r="A69" s="35" t="s">
        <v>12</v>
      </c>
      <c r="B69" s="0" t="n">
        <v>71</v>
      </c>
      <c r="C69" s="20" t="n">
        <f aca="false">6*$B69-9</f>
        <v>417</v>
      </c>
      <c r="D69" s="53" t="n">
        <f aca="true">INDIRECT($A69&amp;"."&amp;ADDRESS($B69,1))</f>
        <v>96</v>
      </c>
      <c r="E69" s="54" t="n">
        <f aca="true">$A$2*INDIRECT($A69&amp;"."&amp;ADDRESS($C69+E$1,$A$1))</f>
        <v>-6734.56589836408</v>
      </c>
      <c r="F69" s="54" t="n">
        <f aca="true">$A$2*INDIRECT($A69&amp;"."&amp;ADDRESS($C69+F$1,$A$1))</f>
        <v>144745.331589836</v>
      </c>
      <c r="G69" s="54" t="n">
        <f aca="true">$A$2*INDIRECT($A69&amp;"."&amp;ADDRESS($C69+G$1,$A$1))</f>
        <v>158.322246832494</v>
      </c>
      <c r="H69" s="54" t="n">
        <f aca="true">$A$2*INDIRECT($A69&amp;"."&amp;ADDRESS($C69+H$1,$A$1))</f>
        <v>0.556339177702118</v>
      </c>
      <c r="I69" s="55" t="str">
        <f aca="false">IF(A69="FEMALE","F","")</f>
        <v/>
      </c>
    </row>
    <row r="70" customFormat="false" ht="12.8" hidden="false" customHeight="false" outlineLevel="0" collapsed="false">
      <c r="A70" s="35" t="s">
        <v>12</v>
      </c>
      <c r="B70" s="0" t="n">
        <v>72</v>
      </c>
      <c r="C70" s="20" t="n">
        <f aca="false">6*$B70-9</f>
        <v>423</v>
      </c>
      <c r="D70" s="53" t="n">
        <f aca="true">INDIRECT($A70&amp;"."&amp;ADDRESS($B70,1))</f>
        <v>97</v>
      </c>
      <c r="E70" s="54" t="n">
        <f aca="true">$A$2*INDIRECT($A70&amp;"."&amp;ADDRESS($C70+E$1,$A$1))</f>
        <v>-10507.7986663888</v>
      </c>
      <c r="F70" s="54" t="n">
        <f aca="true">$A$2*INDIRECT($A70&amp;"."&amp;ADDRESS($C70+F$1,$A$1))</f>
        <v>147586.196533305</v>
      </c>
      <c r="G70" s="54" t="n">
        <f aca="true">$A$2*INDIRECT($A70&amp;"."&amp;ADDRESS($C70+G$1,$A$1))</f>
        <v>161.854284792417</v>
      </c>
      <c r="H70" s="54" t="n">
        <f aca="true">$A$2*INDIRECT($A70&amp;"."&amp;ADDRESS($C70+H$1,$A$1))</f>
        <v>0.657704401036027</v>
      </c>
      <c r="I70" s="55" t="str">
        <f aca="false">IF(A70="FEMALE","F","")</f>
        <v/>
      </c>
    </row>
    <row r="71" customFormat="false" ht="12.8" hidden="false" customHeight="false" outlineLevel="0" collapsed="false">
      <c r="A71" s="35" t="s">
        <v>12</v>
      </c>
      <c r="B71" s="0" t="n">
        <v>73</v>
      </c>
      <c r="C71" s="20" t="n">
        <f aca="false">6*$B71-9</f>
        <v>429</v>
      </c>
      <c r="D71" s="53" t="n">
        <f aca="true">INDIRECT($A71&amp;"."&amp;ADDRESS($B71,1))</f>
        <v>98</v>
      </c>
      <c r="E71" s="54" t="n">
        <f aca="true">$A$2*INDIRECT($A71&amp;"."&amp;ADDRESS($C71+E$1,$A$1))</f>
        <v>-13754.7503331945</v>
      </c>
      <c r="F71" s="54" t="n">
        <f aca="true">$A$2*INDIRECT($A71&amp;"."&amp;ADDRESS($C71+F$1,$A$1))</f>
        <v>150646.308366653</v>
      </c>
      <c r="G71" s="54" t="n">
        <f aca="true">$A$2*INDIRECT($A71&amp;"."&amp;ADDRESS($C71+G$1,$A$1))</f>
        <v>164.870194427438</v>
      </c>
      <c r="H71" s="54" t="n">
        <f aca="true">$A$2*INDIRECT($A71&amp;"."&amp;ADDRESS($C71+H$1,$A$1))</f>
        <v>0.782970384112089</v>
      </c>
      <c r="I71" s="55" t="str">
        <f aca="false">IF(A71="FEMALE","F","")</f>
        <v/>
      </c>
    </row>
    <row r="72" customFormat="false" ht="12.8" hidden="false" customHeight="false" outlineLevel="0" collapsed="false">
      <c r="A72" s="35" t="s">
        <v>14</v>
      </c>
      <c r="B72" s="0" t="n">
        <v>5</v>
      </c>
      <c r="C72" s="20" t="n">
        <f aca="false">6*$B72-9</f>
        <v>21</v>
      </c>
      <c r="D72" s="53" t="n">
        <f aca="true">INDIRECT($A72&amp;"."&amp;ADDRESS($B72,1))</f>
        <v>30</v>
      </c>
      <c r="E72" s="54" t="n">
        <f aca="true">$A$2*INDIRECT($A72&amp;"."&amp;ADDRESS($C72+E$1,$A$1))</f>
        <v>-4272.48505435747</v>
      </c>
      <c r="F72" s="54" t="n">
        <f aca="true">$A$2*INDIRECT($A72&amp;"."&amp;ADDRESS($C72+F$1,$A$1))</f>
        <v>106195.998505435</v>
      </c>
      <c r="G72" s="54" t="n">
        <f aca="true">$A$2*INDIRECT($A72&amp;"."&amp;ADDRESS($C72+G$1,$A$1))</f>
        <v>50.760586574362</v>
      </c>
      <c r="H72" s="54" t="n">
        <f aca="true">$A$2*INDIRECT($A72&amp;"."&amp;ADDRESS($C72+H$1,$A$1))</f>
        <v>0.0346188487179257</v>
      </c>
      <c r="I72" s="55" t="str">
        <f aca="false">IF(A72="FEMALE","F","")</f>
        <v>F</v>
      </c>
    </row>
    <row r="73" customFormat="false" ht="12.8" hidden="false" customHeight="false" outlineLevel="0" collapsed="false">
      <c r="A73" s="35" t="s">
        <v>14</v>
      </c>
      <c r="B73" s="0" t="n">
        <v>6</v>
      </c>
      <c r="C73" s="20" t="n">
        <f aca="false">6*$B73-9</f>
        <v>27</v>
      </c>
      <c r="D73" s="53" t="n">
        <f aca="true">INDIRECT($A73&amp;"."&amp;ADDRESS($B73,1))</f>
        <v>31</v>
      </c>
      <c r="E73" s="54" t="n">
        <f aca="true">$A$2*INDIRECT($A73&amp;"."&amp;ADDRESS($C73+E$1,$A$1))</f>
        <v>-4272.48505435747</v>
      </c>
      <c r="F73" s="54" t="n">
        <f aca="true">$A$2*INDIRECT($A73&amp;"."&amp;ADDRESS($C73+F$1,$A$1))</f>
        <v>106195.998505435</v>
      </c>
      <c r="G73" s="54" t="n">
        <f aca="true">$A$2*INDIRECT($A73&amp;"."&amp;ADDRESS($C73+G$1,$A$1))</f>
        <v>50.760586574362</v>
      </c>
      <c r="H73" s="54" t="n">
        <f aca="true">$A$2*INDIRECT($A73&amp;"."&amp;ADDRESS($C73+H$1,$A$1))</f>
        <v>0.0346188487179257</v>
      </c>
      <c r="I73" s="55" t="str">
        <f aca="false">IF(A73="FEMALE","F","")</f>
        <v>F</v>
      </c>
    </row>
    <row r="74" customFormat="false" ht="12.8" hidden="false" customHeight="false" outlineLevel="0" collapsed="false">
      <c r="A74" s="35" t="s">
        <v>14</v>
      </c>
      <c r="B74" s="0" t="n">
        <v>7</v>
      </c>
      <c r="C74" s="20" t="n">
        <f aca="false">6*$B74-9</f>
        <v>33</v>
      </c>
      <c r="D74" s="53" t="n">
        <f aca="true">INDIRECT($A74&amp;"."&amp;ADDRESS($B74,1))</f>
        <v>32</v>
      </c>
      <c r="E74" s="54" t="n">
        <f aca="true">$A$2*INDIRECT($A74&amp;"."&amp;ADDRESS($C74+E$1,$A$1))</f>
        <v>-4272.48505435747</v>
      </c>
      <c r="F74" s="54" t="n">
        <f aca="true">$A$2*INDIRECT($A74&amp;"."&amp;ADDRESS($C74+F$1,$A$1))</f>
        <v>106195.998505435</v>
      </c>
      <c r="G74" s="54" t="n">
        <f aca="true">$A$2*INDIRECT($A74&amp;"."&amp;ADDRESS($C74+G$1,$A$1))</f>
        <v>50.760586574362</v>
      </c>
      <c r="H74" s="54" t="n">
        <f aca="true">$A$2*INDIRECT($A74&amp;"."&amp;ADDRESS($C74+H$1,$A$1))</f>
        <v>0.0346188487179257</v>
      </c>
      <c r="I74" s="55" t="str">
        <f aca="false">IF(A74="FEMALE","F","")</f>
        <v>F</v>
      </c>
    </row>
    <row r="75" customFormat="false" ht="12.8" hidden="false" customHeight="false" outlineLevel="0" collapsed="false">
      <c r="A75" s="35" t="s">
        <v>14</v>
      </c>
      <c r="B75" s="0" t="n">
        <v>8</v>
      </c>
      <c r="C75" s="20" t="n">
        <f aca="false">6*$B75-9</f>
        <v>39</v>
      </c>
      <c r="D75" s="53" t="n">
        <f aca="true">INDIRECT($A75&amp;"."&amp;ADDRESS($B75,1))</f>
        <v>33</v>
      </c>
      <c r="E75" s="54" t="n">
        <f aca="true">$A$2*INDIRECT($A75&amp;"."&amp;ADDRESS($C75+E$1,$A$1))</f>
        <v>-4272.48505435747</v>
      </c>
      <c r="F75" s="54" t="n">
        <f aca="true">$A$2*INDIRECT($A75&amp;"."&amp;ADDRESS($C75+F$1,$A$1))</f>
        <v>106195.998505435</v>
      </c>
      <c r="G75" s="54" t="n">
        <f aca="true">$A$2*INDIRECT($A75&amp;"."&amp;ADDRESS($C75+G$1,$A$1))</f>
        <v>50.760586574362</v>
      </c>
      <c r="H75" s="54" t="n">
        <f aca="true">$A$2*INDIRECT($A75&amp;"."&amp;ADDRESS($C75+H$1,$A$1))</f>
        <v>0.0346188487179257</v>
      </c>
      <c r="I75" s="55" t="str">
        <f aca="false">IF(A75="FEMALE","F","")</f>
        <v>F</v>
      </c>
    </row>
    <row r="76" customFormat="false" ht="12.8" hidden="false" customHeight="false" outlineLevel="0" collapsed="false">
      <c r="A76" s="35" t="s">
        <v>14</v>
      </c>
      <c r="B76" s="0" t="n">
        <v>9</v>
      </c>
      <c r="C76" s="20" t="n">
        <f aca="false">6*$B76-9</f>
        <v>45</v>
      </c>
      <c r="D76" s="53" t="n">
        <f aca="true">INDIRECT($A76&amp;"."&amp;ADDRESS($B76,1))</f>
        <v>34</v>
      </c>
      <c r="E76" s="54" t="n">
        <f aca="true">$A$2*INDIRECT($A76&amp;"."&amp;ADDRESS($C76+E$1,$A$1))</f>
        <v>-4272.48505435747</v>
      </c>
      <c r="F76" s="54" t="n">
        <f aca="true">$A$2*INDIRECT($A76&amp;"."&amp;ADDRESS($C76+F$1,$A$1))</f>
        <v>106195.998505435</v>
      </c>
      <c r="G76" s="54" t="n">
        <f aca="true">$A$2*INDIRECT($A76&amp;"."&amp;ADDRESS($C76+G$1,$A$1))</f>
        <v>50.760586574362</v>
      </c>
      <c r="H76" s="54" t="n">
        <f aca="true">$A$2*INDIRECT($A76&amp;"."&amp;ADDRESS($C76+H$1,$A$1))</f>
        <v>0.0346188487179257</v>
      </c>
      <c r="I76" s="55" t="str">
        <f aca="false">IF(A76="FEMALE","F","")</f>
        <v>F</v>
      </c>
    </row>
    <row r="77" customFormat="false" ht="12.8" hidden="false" customHeight="false" outlineLevel="0" collapsed="false">
      <c r="A77" s="35" t="s">
        <v>14</v>
      </c>
      <c r="B77" s="0" t="n">
        <v>10</v>
      </c>
      <c r="C77" s="20" t="n">
        <f aca="false">6*$B77-9</f>
        <v>51</v>
      </c>
      <c r="D77" s="53" t="n">
        <f aca="true">INDIRECT($A77&amp;"."&amp;ADDRESS($B77,1))</f>
        <v>35</v>
      </c>
      <c r="E77" s="54" t="n">
        <f aca="true">$A$2*INDIRECT($A77&amp;"."&amp;ADDRESS($C77+E$1,$A$1))</f>
        <v>-4272.48505435747</v>
      </c>
      <c r="F77" s="54" t="n">
        <f aca="true">$A$2*INDIRECT($A77&amp;"."&amp;ADDRESS($C77+F$1,$A$1))</f>
        <v>106195.998505435</v>
      </c>
      <c r="G77" s="54" t="n">
        <f aca="true">$A$2*INDIRECT($A77&amp;"."&amp;ADDRESS($C77+G$1,$A$1))</f>
        <v>50.760586574362</v>
      </c>
      <c r="H77" s="54" t="n">
        <f aca="true">$A$2*INDIRECT($A77&amp;"."&amp;ADDRESS($C77+H$1,$A$1))</f>
        <v>0.0346188487179257</v>
      </c>
      <c r="I77" s="55" t="str">
        <f aca="false">IF(A77="FEMALE","F","")</f>
        <v>F</v>
      </c>
    </row>
    <row r="78" customFormat="false" ht="12.8" hidden="false" customHeight="false" outlineLevel="0" collapsed="false">
      <c r="A78" s="35" t="s">
        <v>14</v>
      </c>
      <c r="B78" s="0" t="n">
        <v>11</v>
      </c>
      <c r="C78" s="20" t="n">
        <f aca="false">6*$B78-9</f>
        <v>57</v>
      </c>
      <c r="D78" s="53" t="n">
        <f aca="true">INDIRECT($A78&amp;"."&amp;ADDRESS($B78,1))</f>
        <v>36</v>
      </c>
      <c r="E78" s="54" t="n">
        <f aca="true">$A$2*INDIRECT($A78&amp;"."&amp;ADDRESS($C78+E$1,$A$1))</f>
        <v>-4272.48505435747</v>
      </c>
      <c r="F78" s="54" t="n">
        <f aca="true">$A$2*INDIRECT($A78&amp;"."&amp;ADDRESS($C78+F$1,$A$1))</f>
        <v>106195.998505435</v>
      </c>
      <c r="G78" s="54" t="n">
        <f aca="true">$A$2*INDIRECT($A78&amp;"."&amp;ADDRESS($C78+G$1,$A$1))</f>
        <v>50.760586574362</v>
      </c>
      <c r="H78" s="54" t="n">
        <f aca="true">$A$2*INDIRECT($A78&amp;"."&amp;ADDRESS($C78+H$1,$A$1))</f>
        <v>0.0346188487179257</v>
      </c>
      <c r="I78" s="55" t="str">
        <f aca="false">IF(A78="FEMALE","F","")</f>
        <v>F</v>
      </c>
    </row>
    <row r="79" customFormat="false" ht="12.8" hidden="false" customHeight="false" outlineLevel="0" collapsed="false">
      <c r="A79" s="35" t="s">
        <v>14</v>
      </c>
      <c r="B79" s="0" t="n">
        <v>12</v>
      </c>
      <c r="C79" s="20" t="n">
        <f aca="false">6*$B79-9</f>
        <v>63</v>
      </c>
      <c r="D79" s="53" t="n">
        <f aca="true">INDIRECT($A79&amp;"."&amp;ADDRESS($B79,1))</f>
        <v>37</v>
      </c>
      <c r="E79" s="54" t="n">
        <f aca="true">$A$2*INDIRECT($A79&amp;"."&amp;ADDRESS($C79+E$1,$A$1))</f>
        <v>-4272.48505435747</v>
      </c>
      <c r="F79" s="54" t="n">
        <f aca="true">$A$2*INDIRECT($A79&amp;"."&amp;ADDRESS($C79+F$1,$A$1))</f>
        <v>106195.998505435</v>
      </c>
      <c r="G79" s="54" t="n">
        <f aca="true">$A$2*INDIRECT($A79&amp;"."&amp;ADDRESS($C79+G$1,$A$1))</f>
        <v>50.760586574362</v>
      </c>
      <c r="H79" s="54" t="n">
        <f aca="true">$A$2*INDIRECT($A79&amp;"."&amp;ADDRESS($C79+H$1,$A$1))</f>
        <v>0.0346188487179257</v>
      </c>
      <c r="I79" s="55" t="str">
        <f aca="false">IF(A79="FEMALE","F","")</f>
        <v>F</v>
      </c>
    </row>
    <row r="80" customFormat="false" ht="12.8" hidden="false" customHeight="false" outlineLevel="0" collapsed="false">
      <c r="A80" s="35" t="s">
        <v>14</v>
      </c>
      <c r="B80" s="0" t="n">
        <v>13</v>
      </c>
      <c r="C80" s="20" t="n">
        <f aca="false">6*$B80-9</f>
        <v>69</v>
      </c>
      <c r="D80" s="53" t="n">
        <f aca="true">INDIRECT($A80&amp;"."&amp;ADDRESS($B80,1))</f>
        <v>38</v>
      </c>
      <c r="E80" s="54" t="n">
        <f aca="true">$A$2*INDIRECT($A80&amp;"."&amp;ADDRESS($C80+E$1,$A$1))</f>
        <v>-2422.55376480462</v>
      </c>
      <c r="F80" s="54" t="n">
        <f aca="true">$A$2*INDIRECT($A80&amp;"."&amp;ADDRESS($C80+F$1,$A$1))</f>
        <v>106117.25537648</v>
      </c>
      <c r="G80" s="54" t="n">
        <f aca="true">$A$2*INDIRECT($A80&amp;"."&amp;ADDRESS($C80+G$1,$A$1))</f>
        <v>52.471341562237</v>
      </c>
      <c r="H80" s="54" t="n">
        <f aca="true">$A$2*INDIRECT($A80&amp;"."&amp;ADDRESS($C80+H$1,$A$1))</f>
        <v>0.0277842532188416</v>
      </c>
      <c r="I80" s="55" t="str">
        <f aca="false">IF(A80="FEMALE","F","")</f>
        <v>F</v>
      </c>
    </row>
    <row r="81" customFormat="false" ht="12.8" hidden="false" customHeight="false" outlineLevel="0" collapsed="false">
      <c r="A81" s="35" t="s">
        <v>14</v>
      </c>
      <c r="B81" s="0" t="n">
        <v>14</v>
      </c>
      <c r="C81" s="20" t="n">
        <f aca="false">6*$B81-9</f>
        <v>75</v>
      </c>
      <c r="D81" s="53" t="n">
        <f aca="true">INDIRECT($A81&amp;"."&amp;ADDRESS($B81,1))</f>
        <v>39</v>
      </c>
      <c r="E81" s="54" t="n">
        <f aca="true">$A$2*INDIRECT($A81&amp;"."&amp;ADDRESS($C81+E$1,$A$1))</f>
        <v>-608.749047176801</v>
      </c>
      <c r="F81" s="54" t="n">
        <f aca="true">$A$2*INDIRECT($A81&amp;"."&amp;ADDRESS($C81+F$1,$A$1))</f>
        <v>106042.124904717</v>
      </c>
      <c r="G81" s="54" t="n">
        <f aca="true">$A$2*INDIRECT($A81&amp;"."&amp;ADDRESS($C81+G$1,$A$1))</f>
        <v>54.0861353434372</v>
      </c>
      <c r="H81" s="54" t="n">
        <f aca="true">$A$2*INDIRECT($A81&amp;"."&amp;ADDRESS($C81+H$1,$A$1))</f>
        <v>0.0216552548276672</v>
      </c>
      <c r="I81" s="55" t="str">
        <f aca="false">IF(A81="FEMALE","F","")</f>
        <v>F</v>
      </c>
    </row>
    <row r="82" customFormat="false" ht="12.8" hidden="false" customHeight="false" outlineLevel="0" collapsed="false">
      <c r="A82" s="35" t="s">
        <v>14</v>
      </c>
      <c r="B82" s="0" t="n">
        <v>15</v>
      </c>
      <c r="C82" s="20" t="n">
        <f aca="false">6*$B82-9</f>
        <v>81</v>
      </c>
      <c r="D82" s="53" t="n">
        <f aca="true">INDIRECT($A82&amp;"."&amp;ADDRESS($B82,1))</f>
        <v>40</v>
      </c>
      <c r="E82" s="54" t="n">
        <f aca="true">$A$2*INDIRECT($A82&amp;"."&amp;ADDRESS($C82+E$1,$A$1))</f>
        <v>-1144.44794310176</v>
      </c>
      <c r="F82" s="54" t="n">
        <f aca="true">$A$2*INDIRECT($A82&amp;"."&amp;ADDRESS($C82+F$1,$A$1))</f>
        <v>106071.736460977</v>
      </c>
      <c r="G82" s="54" t="n">
        <f aca="true">$A$2*INDIRECT($A82&amp;"."&amp;ADDRESS($C82+G$1,$A$1))</f>
        <v>54.342872651113</v>
      </c>
      <c r="H82" s="54" t="n">
        <f aca="true">$A$2*INDIRECT($A82&amp;"."&amp;ADDRESS($C82+H$1,$A$1))</f>
        <v>0.0207248947222386</v>
      </c>
      <c r="I82" s="55" t="str">
        <f aca="false">IF(A82="FEMALE","F","")</f>
        <v>F</v>
      </c>
    </row>
    <row r="83" customFormat="false" ht="12.8" hidden="false" customHeight="false" outlineLevel="0" collapsed="false">
      <c r="A83" s="35" t="s">
        <v>14</v>
      </c>
      <c r="B83" s="0" t="n">
        <v>16</v>
      </c>
      <c r="C83" s="20" t="n">
        <f aca="false">6*$B83-9</f>
        <v>87</v>
      </c>
      <c r="D83" s="53" t="n">
        <f aca="true">INDIRECT($A83&amp;"."&amp;ADDRESS($B83,1))</f>
        <v>41</v>
      </c>
      <c r="E83" s="54" t="n">
        <f aca="true">$A$2*INDIRECT($A83&amp;"."&amp;ADDRESS($C83+E$1,$A$1))</f>
        <v>597.103630649729</v>
      </c>
      <c r="F83" s="54" t="n">
        <f aca="true">$A$2*INDIRECT($A83&amp;"."&amp;ADDRESS($C83+F$1,$A$1))</f>
        <v>106003.831303601</v>
      </c>
      <c r="G83" s="54" t="n">
        <f aca="true">$A$2*INDIRECT($A83&amp;"."&amp;ADDRESS($C83+G$1,$A$1))</f>
        <v>55.7657440189292</v>
      </c>
      <c r="H83" s="54" t="n">
        <f aca="true">$A$2*INDIRECT($A83&amp;"."&amp;ADDRESS($C83+H$1,$A$1))</f>
        <v>0.0160070905470174</v>
      </c>
      <c r="I83" s="55" t="str">
        <f aca="false">IF(A83="FEMALE","F","")</f>
        <v>F</v>
      </c>
    </row>
    <row r="84" customFormat="false" ht="12.8" hidden="false" customHeight="false" outlineLevel="0" collapsed="false">
      <c r="A84" s="35" t="s">
        <v>14</v>
      </c>
      <c r="B84" s="0" t="n">
        <v>17</v>
      </c>
      <c r="C84" s="20" t="n">
        <f aca="false">6*$B84-9</f>
        <v>93</v>
      </c>
      <c r="D84" s="53" t="n">
        <f aca="true">INDIRECT($A84&amp;"."&amp;ADDRESS($B84,1))</f>
        <v>42</v>
      </c>
      <c r="E84" s="54" t="n">
        <f aca="true">$A$2*INDIRECT($A84&amp;"."&amp;ADDRESS($C84+E$1,$A$1))</f>
        <v>-10.8484091530016</v>
      </c>
      <c r="F84" s="54" t="n">
        <f aca="true">$A$2*INDIRECT($A84&amp;"."&amp;ADDRESS($C84+F$1,$A$1))</f>
        <v>106040.668174248</v>
      </c>
      <c r="G84" s="54" t="n">
        <f aca="true">$A$2*INDIRECT($A84&amp;"."&amp;ADDRESS($C84+G$1,$A$1))</f>
        <v>55.8305589132189</v>
      </c>
      <c r="H84" s="54" t="n">
        <f aca="true">$A$2*INDIRECT($A84&amp;"."&amp;ADDRESS($C84+H$1,$A$1))</f>
        <v>0.0164879246575651</v>
      </c>
      <c r="I84" s="55" t="str">
        <f aca="false">IF(A84="FEMALE","F","")</f>
        <v>F</v>
      </c>
    </row>
    <row r="85" customFormat="false" ht="12.8" hidden="false" customHeight="false" outlineLevel="0" collapsed="false">
      <c r="A85" s="35" t="s">
        <v>14</v>
      </c>
      <c r="B85" s="0" t="n">
        <v>18</v>
      </c>
      <c r="C85" s="20" t="n">
        <f aca="false">6*$B85-9</f>
        <v>99</v>
      </c>
      <c r="D85" s="53" t="n">
        <f aca="true">INDIRECT($A85&amp;"."&amp;ADDRESS($B85,1))</f>
        <v>43</v>
      </c>
      <c r="E85" s="54" t="n">
        <f aca="true">$A$2*INDIRECT($A85&amp;"."&amp;ADDRESS($C85+E$1,$A$1))</f>
        <v>2155.66880943107</v>
      </c>
      <c r="F85" s="54" t="n">
        <f aca="true">$A$2*INDIRECT($A85&amp;"."&amp;ADDRESS($C85+F$1,$A$1))</f>
        <v>105933.39145239</v>
      </c>
      <c r="G85" s="54" t="n">
        <f aca="true">$A$2*INDIRECT($A85&amp;"."&amp;ADDRESS($C85+G$1,$A$1))</f>
        <v>58.1088077750578</v>
      </c>
      <c r="H85" s="54" t="n">
        <f aca="true">$A$2*INDIRECT($A85&amp;"."&amp;ADDRESS($C85+H$1,$A$1))</f>
        <v>0.00835282273244063</v>
      </c>
      <c r="I85" s="55" t="str">
        <f aca="false">IF(A85="FEMALE","F","")</f>
        <v>F</v>
      </c>
    </row>
    <row r="86" customFormat="false" ht="12.8" hidden="false" customHeight="false" outlineLevel="0" collapsed="false">
      <c r="A86" s="35" t="s">
        <v>14</v>
      </c>
      <c r="B86" s="0" t="n">
        <v>19</v>
      </c>
      <c r="C86" s="20" t="n">
        <f aca="false">6*$B86-9</f>
        <v>105</v>
      </c>
      <c r="D86" s="53" t="n">
        <f aca="true">INDIRECT($A86&amp;"."&amp;ADDRESS($B86,1))</f>
        <v>44</v>
      </c>
      <c r="E86" s="54" t="n">
        <f aca="true">$A$2*INDIRECT($A86&amp;"."&amp;ADDRESS($C86+E$1,$A$1))</f>
        <v>125.960012222568</v>
      </c>
      <c r="F86" s="54" t="n">
        <f aca="true">$A$2*INDIRECT($A86&amp;"."&amp;ADDRESS($C86+F$1,$A$1))</f>
        <v>106082.195665444</v>
      </c>
      <c r="G86" s="54" t="n">
        <f aca="true">$A$2*INDIRECT($A86&amp;"."&amp;ADDRESS($C86+G$1,$A$1))</f>
        <v>56.6236437824735</v>
      </c>
      <c r="H86" s="54" t="n">
        <f aca="true">$A$2*INDIRECT($A86&amp;"."&amp;ADDRESS($C86+H$1,$A$1))</f>
        <v>0.0154434893445408</v>
      </c>
      <c r="I86" s="55" t="str">
        <f aca="false">IF(A86="FEMALE","F","")</f>
        <v>F</v>
      </c>
    </row>
    <row r="87" customFormat="false" ht="12.8" hidden="false" customHeight="false" outlineLevel="0" collapsed="false">
      <c r="A87" s="35" t="s">
        <v>14</v>
      </c>
      <c r="B87" s="0" t="n">
        <v>20</v>
      </c>
      <c r="C87" s="20" t="n">
        <f aca="false">6*$B87-9</f>
        <v>111</v>
      </c>
      <c r="D87" s="53" t="n">
        <f aca="true">INDIRECT($A87&amp;"."&amp;ADDRESS($B87,1))</f>
        <v>45</v>
      </c>
      <c r="E87" s="54" t="n">
        <f aca="true">$A$2*INDIRECT($A87&amp;"."&amp;ADDRESS($C87+E$1,$A$1))</f>
        <v>834.593901417368</v>
      </c>
      <c r="F87" s="54" t="n">
        <f aca="true">$A$2*INDIRECT($A87&amp;"."&amp;ADDRESS($C87+F$1,$A$1))</f>
        <v>106090.498943191</v>
      </c>
      <c r="G87" s="54" t="n">
        <f aca="true">$A$2*INDIRECT($A87&amp;"."&amp;ADDRESS($C87+G$1,$A$1))</f>
        <v>57.2559525506558</v>
      </c>
      <c r="H87" s="54" t="n">
        <f aca="true">$A$2*INDIRECT($A87&amp;"."&amp;ADDRESS($C87+H$1,$A$1))</f>
        <v>0.0146238170293595</v>
      </c>
      <c r="I87" s="55" t="str">
        <f aca="false">IF(A87="FEMALE","F","")</f>
        <v>F</v>
      </c>
    </row>
    <row r="88" customFormat="false" ht="12.8" hidden="false" customHeight="false" outlineLevel="0" collapsed="false">
      <c r="A88" s="35" t="s">
        <v>14</v>
      </c>
      <c r="B88" s="0" t="n">
        <v>21</v>
      </c>
      <c r="C88" s="20" t="n">
        <f aca="false">6*$B88-9</f>
        <v>117</v>
      </c>
      <c r="D88" s="53" t="n">
        <f aca="true">INDIRECT($A88&amp;"."&amp;ADDRESS($B88,1))</f>
        <v>46</v>
      </c>
      <c r="E88" s="54" t="n">
        <f aca="true">$A$2*INDIRECT($A88&amp;"."&amp;ADDRESS($C88+E$1,$A$1))</f>
        <v>1968.19343544575</v>
      </c>
      <c r="F88" s="54" t="n">
        <f aca="true">$A$2*INDIRECT($A88&amp;"."&amp;ADDRESS($C88+F$1,$A$1))</f>
        <v>106059.430656456</v>
      </c>
      <c r="G88" s="54" t="n">
        <f aca="true">$A$2*INDIRECT($A88&amp;"."&amp;ADDRESS($C88+G$1,$A$1))</f>
        <v>58.7436388128791</v>
      </c>
      <c r="H88" s="54" t="n">
        <f aca="true">$A$2*INDIRECT($A88&amp;"."&amp;ADDRESS($C88+H$1,$A$1))</f>
        <v>0.010386846964171</v>
      </c>
      <c r="I88" s="55" t="str">
        <f aca="false">IF(A88="FEMALE","F","")</f>
        <v>F</v>
      </c>
    </row>
    <row r="89" customFormat="false" ht="12.8" hidden="false" customHeight="false" outlineLevel="0" collapsed="false">
      <c r="A89" s="35" t="s">
        <v>14</v>
      </c>
      <c r="B89" s="0" t="n">
        <v>22</v>
      </c>
      <c r="C89" s="20" t="n">
        <f aca="false">6*$B89-9</f>
        <v>123</v>
      </c>
      <c r="D89" s="53" t="n">
        <f aca="true">INDIRECT($A89&amp;"."&amp;ADDRESS($B89,1))</f>
        <v>47</v>
      </c>
      <c r="E89" s="54" t="n">
        <f aca="true">$A$2*INDIRECT($A89&amp;"."&amp;ADDRESS($C89+E$1,$A$1))</f>
        <v>402.785742266123</v>
      </c>
      <c r="F89" s="54" t="n">
        <f aca="true">$A$2*INDIRECT($A89&amp;"."&amp;ADDRESS($C89+F$1,$A$1))</f>
        <v>106237.846425773</v>
      </c>
      <c r="G89" s="54" t="n">
        <f aca="true">$A$2*INDIRECT($A89&amp;"."&amp;ADDRESS($C89+G$1,$A$1))</f>
        <v>57.5152121279179</v>
      </c>
      <c r="H89" s="54" t="n">
        <f aca="true">$A$2*INDIRECT($A89&amp;"."&amp;ADDRESS($C89+H$1,$A$1))</f>
        <v>0.0165471534710625</v>
      </c>
      <c r="I89" s="55" t="str">
        <f aca="false">IF(A89="FEMALE","F","")</f>
        <v>F</v>
      </c>
    </row>
    <row r="90" customFormat="false" ht="12.8" hidden="false" customHeight="false" outlineLevel="0" collapsed="false">
      <c r="A90" s="35" t="s">
        <v>14</v>
      </c>
      <c r="B90" s="0" t="n">
        <v>23</v>
      </c>
      <c r="C90" s="20" t="n">
        <f aca="false">6*$B90-9</f>
        <v>129</v>
      </c>
      <c r="D90" s="53" t="n">
        <f aca="true">INDIRECT($A90&amp;"."&amp;ADDRESS($B90,1))</f>
        <v>48</v>
      </c>
      <c r="E90" s="54" t="n">
        <f aca="true">$A$2*INDIRECT($A90&amp;"."&amp;ADDRESS($C90+E$1,$A$1))</f>
        <v>-809.90944992398</v>
      </c>
      <c r="F90" s="54" t="n">
        <f aca="true">$A$2*INDIRECT($A90&amp;"."&amp;ADDRESS($C90+F$1,$A$1))</f>
        <v>106384.115944992</v>
      </c>
      <c r="G90" s="54" t="n">
        <f aca="true">$A$2*INDIRECT($A90&amp;"."&amp;ADDRESS($C90+G$1,$A$1))</f>
        <v>56.9502405236446</v>
      </c>
      <c r="H90" s="54" t="n">
        <f aca="true">$A$2*INDIRECT($A90&amp;"."&amp;ADDRESS($C90+H$1,$A$1))</f>
        <v>0.0207013564437534</v>
      </c>
      <c r="I90" s="55" t="str">
        <f aca="false">IF(A90="FEMALE","F","")</f>
        <v>F</v>
      </c>
    </row>
    <row r="91" customFormat="false" ht="12.8" hidden="false" customHeight="false" outlineLevel="0" collapsed="false">
      <c r="A91" s="35" t="s">
        <v>14</v>
      </c>
      <c r="B91" s="0" t="n">
        <v>24</v>
      </c>
      <c r="C91" s="20" t="n">
        <f aca="false">6*$B91-9</f>
        <v>135</v>
      </c>
      <c r="D91" s="53" t="n">
        <f aca="true">INDIRECT($A91&amp;"."&amp;ADDRESS($B91,1))</f>
        <v>49</v>
      </c>
      <c r="E91" s="54" t="n">
        <f aca="true">$A$2*INDIRECT($A91&amp;"."&amp;ADDRESS($C91+E$1,$A$1))</f>
        <v>1140.70368906809</v>
      </c>
      <c r="F91" s="54" t="n">
        <f aca="true">$A$2*INDIRECT($A91&amp;"."&amp;ADDRESS($C91+F$1,$A$1))</f>
        <v>106350.512964427</v>
      </c>
      <c r="G91" s="54" t="n">
        <f aca="true">$A$2*INDIRECT($A91&amp;"."&amp;ADDRESS($C91+G$1,$A$1))</f>
        <v>59.3581191740725</v>
      </c>
      <c r="H91" s="54" t="n">
        <f aca="true">$A$2*INDIRECT($A91&amp;"."&amp;ADDRESS($C91+H$1,$A$1))</f>
        <v>0.0135279227396906</v>
      </c>
      <c r="I91" s="55" t="str">
        <f aca="false">IF(A91="FEMALE","F","")</f>
        <v>F</v>
      </c>
    </row>
    <row r="92" customFormat="false" ht="12.8" hidden="false" customHeight="false" outlineLevel="0" collapsed="false">
      <c r="A92" s="35" t="s">
        <v>14</v>
      </c>
      <c r="B92" s="0" t="n">
        <v>25</v>
      </c>
      <c r="C92" s="20" t="n">
        <f aca="false">6*$B92-9</f>
        <v>141</v>
      </c>
      <c r="D92" s="53" t="n">
        <f aca="true">INDIRECT($A92&amp;"."&amp;ADDRESS($B92,1))</f>
        <v>50</v>
      </c>
      <c r="E92" s="54" t="n">
        <f aca="true">$A$2*INDIRECT($A92&amp;"."&amp;ADDRESS($C92+E$1,$A$1))</f>
        <v>817.275245695384</v>
      </c>
      <c r="F92" s="54" t="n">
        <f aca="true">$A$2*INDIRECT($A92&amp;"."&amp;ADDRESS($C92+F$1,$A$1))</f>
        <v>106487.022475431</v>
      </c>
      <c r="G92" s="54" t="n">
        <f aca="true">$A$2*INDIRECT($A92&amp;"."&amp;ADDRESS($C92+G$1,$A$1))</f>
        <v>59.9052623713712</v>
      </c>
      <c r="H92" s="54" t="n">
        <f aca="true">$A$2*INDIRECT($A92&amp;"."&amp;ADDRESS($C92+H$1,$A$1))</f>
        <v>0.0133344678575895</v>
      </c>
      <c r="I92" s="55" t="str">
        <f aca="false">IF(A92="FEMALE","F","")</f>
        <v>F</v>
      </c>
    </row>
    <row r="93" customFormat="false" ht="12.8" hidden="false" customHeight="false" outlineLevel="0" collapsed="false">
      <c r="A93" s="35" t="s">
        <v>14</v>
      </c>
      <c r="B93" s="0" t="n">
        <v>26</v>
      </c>
      <c r="C93" s="20" t="n">
        <f aca="false">6*$B93-9</f>
        <v>147</v>
      </c>
      <c r="D93" s="53" t="n">
        <f aca="true">INDIRECT($A93&amp;"."&amp;ADDRESS($B93,1))</f>
        <v>51</v>
      </c>
      <c r="E93" s="54" t="n">
        <f aca="true">$A$2*INDIRECT($A93&amp;"."&amp;ADDRESS($C93+E$1,$A$1))</f>
        <v>1349.34051459887</v>
      </c>
      <c r="F93" s="54" t="n">
        <f aca="true">$A$2*INDIRECT($A93&amp;"."&amp;ADDRESS($C93+F$1,$A$1))</f>
        <v>106637.982615206</v>
      </c>
      <c r="G93" s="54" t="n">
        <f aca="true">$A$2*INDIRECT($A93&amp;"."&amp;ADDRESS($C93+G$1,$A$1))</f>
        <v>60.0685607419281</v>
      </c>
      <c r="H93" s="54" t="n">
        <f aca="true">$A$2*INDIRECT($A93&amp;"."&amp;ADDRESS($C93+H$1,$A$1))</f>
        <v>0.015963401407323</v>
      </c>
      <c r="I93" s="55" t="str">
        <f aca="false">IF(A93="FEMALE","F","")</f>
        <v>F</v>
      </c>
    </row>
    <row r="94" customFormat="false" ht="12.8" hidden="false" customHeight="false" outlineLevel="0" collapsed="false">
      <c r="A94" s="35" t="s">
        <v>14</v>
      </c>
      <c r="B94" s="0" t="n">
        <v>27</v>
      </c>
      <c r="C94" s="20" t="n">
        <f aca="false">6*$B94-9</f>
        <v>153</v>
      </c>
      <c r="D94" s="53" t="n">
        <f aca="true">INDIRECT($A94&amp;"."&amp;ADDRESS($B94,1))</f>
        <v>52</v>
      </c>
      <c r="E94" s="54" t="n">
        <f aca="true">$A$2*INDIRECT($A94&amp;"."&amp;ADDRESS($C94+E$1,$A$1))</f>
        <v>104.582989852111</v>
      </c>
      <c r="F94" s="54" t="n">
        <f aca="true">$A$2*INDIRECT($A94&amp;"."&amp;ADDRESS($C94+F$1,$A$1))</f>
        <v>106912.458367682</v>
      </c>
      <c r="G94" s="54" t="n">
        <f aca="true">$A$2*INDIRECT($A94&amp;"."&amp;ADDRESS($C94+G$1,$A$1))</f>
        <v>59.4184235667585</v>
      </c>
      <c r="H94" s="54" t="n">
        <f aca="true">$A$2*INDIRECT($A94&amp;"."&amp;ADDRESS($C94+H$1,$A$1))</f>
        <v>0.0207438218132049</v>
      </c>
      <c r="I94" s="55" t="str">
        <f aca="false">IF(A94="FEMALE","F","")</f>
        <v>F</v>
      </c>
    </row>
    <row r="95" customFormat="false" ht="12.8" hidden="false" customHeight="false" outlineLevel="0" collapsed="false">
      <c r="A95" s="35" t="s">
        <v>14</v>
      </c>
      <c r="B95" s="0" t="n">
        <v>28</v>
      </c>
      <c r="C95" s="20" t="n">
        <f aca="false">6*$B95-9</f>
        <v>159</v>
      </c>
      <c r="D95" s="53" t="n">
        <f aca="true">INDIRECT($A95&amp;"."&amp;ADDRESS($B95,1))</f>
        <v>53</v>
      </c>
      <c r="E95" s="54" t="n">
        <f aca="true">$A$2*INDIRECT($A95&amp;"."&amp;ADDRESS($C95+E$1,$A$1))</f>
        <v>1950.88065235152</v>
      </c>
      <c r="F95" s="54" t="n">
        <f aca="true">$A$2*INDIRECT($A95&amp;"."&amp;ADDRESS($C95+F$1,$A$1))</f>
        <v>107014.286934764</v>
      </c>
      <c r="G95" s="54" t="n">
        <f aca="true">$A$2*INDIRECT($A95&amp;"."&amp;ADDRESS($C95+G$1,$A$1))</f>
        <v>61.5492142328302</v>
      </c>
      <c r="H95" s="54" t="n">
        <f aca="true">$A$2*INDIRECT($A95&amp;"."&amp;ADDRESS($C95+H$1,$A$1))</f>
        <v>0.0156077997585551</v>
      </c>
      <c r="I95" s="55" t="str">
        <f aca="false">IF(A95="FEMALE","F","")</f>
        <v>F</v>
      </c>
    </row>
    <row r="96" customFormat="false" ht="12.8" hidden="false" customHeight="false" outlineLevel="0" collapsed="false">
      <c r="A96" s="35" t="s">
        <v>14</v>
      </c>
      <c r="B96" s="0" t="n">
        <v>29</v>
      </c>
      <c r="C96" s="20" t="n">
        <f aca="false">6*$B96-9</f>
        <v>165</v>
      </c>
      <c r="D96" s="53" t="n">
        <f aca="true">INDIRECT($A96&amp;"."&amp;ADDRESS($B96,1))</f>
        <v>54</v>
      </c>
      <c r="E96" s="54" t="n">
        <f aca="true">$A$2*INDIRECT($A96&amp;"."&amp;ADDRESS($C96+E$1,$A$1))</f>
        <v>137.506547060189</v>
      </c>
      <c r="F96" s="54" t="n">
        <f aca="true">$A$2*INDIRECT($A96&amp;"."&amp;ADDRESS($C96+F$1,$A$1))</f>
        <v>107394.582678627</v>
      </c>
      <c r="G96" s="54" t="n">
        <f aca="true">$A$2*INDIRECT($A96&amp;"."&amp;ADDRESS($C96+G$1,$A$1))</f>
        <v>60.3652517656473</v>
      </c>
      <c r="H96" s="54" t="n">
        <f aca="true">$A$2*INDIRECT($A96&amp;"."&amp;ADDRESS($C96+H$1,$A$1))</f>
        <v>0.0233559919192481</v>
      </c>
      <c r="I96" s="55" t="str">
        <f aca="false">IF(A96="FEMALE","F","")</f>
        <v>F</v>
      </c>
    </row>
    <row r="97" customFormat="false" ht="12.8" hidden="false" customHeight="false" outlineLevel="0" collapsed="false">
      <c r="A97" s="35" t="s">
        <v>14</v>
      </c>
      <c r="B97" s="0" t="n">
        <v>30</v>
      </c>
      <c r="C97" s="20" t="n">
        <f aca="false">6*$B97-9</f>
        <v>171</v>
      </c>
      <c r="D97" s="53" t="n">
        <f aca="true">INDIRECT($A97&amp;"."&amp;ADDRESS($B97,1))</f>
        <v>55</v>
      </c>
      <c r="E97" s="54" t="n">
        <f aca="true">$A$2*INDIRECT($A97&amp;"."&amp;ADDRESS($C97+E$1,$A$1))</f>
        <v>599.029376104181</v>
      </c>
      <c r="F97" s="54" t="n">
        <f aca="true">$A$2*INDIRECT($A97&amp;"."&amp;ADDRESS($C97+F$1,$A$1))</f>
        <v>107656.763729056</v>
      </c>
      <c r="G97" s="54" t="n">
        <f aca="true">$A$2*INDIRECT($A97&amp;"."&amp;ADDRESS($C97+G$1,$A$1))</f>
        <v>61.7474217802729</v>
      </c>
      <c r="H97" s="54" t="n">
        <f aca="true">$A$2*INDIRECT($A97&amp;"."&amp;ADDRESS($C97+H$1,$A$1))</f>
        <v>0.0208522908313315</v>
      </c>
      <c r="I97" s="55" t="str">
        <f aca="false">IF(A97="FEMALE","F","")</f>
        <v>F</v>
      </c>
    </row>
    <row r="98" customFormat="false" ht="12.8" hidden="false" customHeight="false" outlineLevel="0" collapsed="false">
      <c r="A98" s="35" t="s">
        <v>14</v>
      </c>
      <c r="B98" s="0" t="n">
        <v>31</v>
      </c>
      <c r="C98" s="20" t="n">
        <f aca="false">6*$B98-9</f>
        <v>177</v>
      </c>
      <c r="D98" s="53" t="n">
        <f aca="true">INDIRECT($A98&amp;"."&amp;ADDRESS($B98,1))</f>
        <v>56</v>
      </c>
      <c r="E98" s="54" t="n">
        <f aca="true">$A$2*INDIRECT($A98&amp;"."&amp;ADDRESS($C98+E$1,$A$1))</f>
        <v>452.600165331843</v>
      </c>
      <c r="F98" s="54" t="n">
        <f aca="true">$A$2*INDIRECT($A98&amp;"."&amp;ADDRESS($C98+F$1,$A$1))</f>
        <v>107955.781650133</v>
      </c>
      <c r="G98" s="54" t="n">
        <f aca="true">$A$2*INDIRECT($A98&amp;"."&amp;ADDRESS($C98+G$1,$A$1))</f>
        <v>63.1944066891684</v>
      </c>
      <c r="H98" s="54" t="n">
        <f aca="true">$A$2*INDIRECT($A98&amp;"."&amp;ADDRESS($C98+H$1,$A$1))</f>
        <v>0.0188294238540428</v>
      </c>
      <c r="I98" s="55" t="str">
        <f aca="false">IF(A98="FEMALE","F","")</f>
        <v>F</v>
      </c>
    </row>
    <row r="99" customFormat="false" ht="12.8" hidden="false" customHeight="false" outlineLevel="0" collapsed="false">
      <c r="A99" s="35" t="s">
        <v>14</v>
      </c>
      <c r="B99" s="0" t="n">
        <v>32</v>
      </c>
      <c r="C99" s="20" t="n">
        <f aca="false">6*$B99-9</f>
        <v>183</v>
      </c>
      <c r="D99" s="53" t="n">
        <f aca="true">INDIRECT($A99&amp;"."&amp;ADDRESS($B99,1))</f>
        <v>57</v>
      </c>
      <c r="E99" s="54" t="n">
        <f aca="true">$A$2*INDIRECT($A99&amp;"."&amp;ADDRESS($C99+E$1,$A$1))</f>
        <v>1237.12669811051</v>
      </c>
      <c r="F99" s="54" t="n">
        <f aca="true">$A$2*INDIRECT($A99&amp;"."&amp;ADDRESS($C99+F$1,$A$1))</f>
        <v>108334.620663522</v>
      </c>
      <c r="G99" s="54" t="n">
        <f aca="true">$A$2*INDIRECT($A99&amp;"."&amp;ADDRESS($C99+G$1,$A$1))</f>
        <v>63.7548677918486</v>
      </c>
      <c r="H99" s="54" t="n">
        <f aca="true">$A$2*INDIRECT($A99&amp;"."&amp;ADDRESS($C99+H$1,$A$1))</f>
        <v>0.0214102858442475</v>
      </c>
      <c r="I99" s="55" t="str">
        <f aca="false">IF(A99="FEMALE","F","")</f>
        <v>F</v>
      </c>
    </row>
    <row r="100" customFormat="false" ht="12.8" hidden="false" customHeight="false" outlineLevel="0" collapsed="false">
      <c r="A100" s="35" t="s">
        <v>14</v>
      </c>
      <c r="B100" s="0" t="n">
        <v>33</v>
      </c>
      <c r="C100" s="20" t="n">
        <f aca="false">6*$B100-9</f>
        <v>189</v>
      </c>
      <c r="D100" s="53" t="n">
        <f aca="true">INDIRECT($A100&amp;"."&amp;ADDRESS($B100,1))</f>
        <v>58</v>
      </c>
      <c r="E100" s="54" t="n">
        <f aca="true">$A$2*INDIRECT($A100&amp;"."&amp;ADDRESS($C100+E$1,$A$1))</f>
        <v>633.66950997699</v>
      </c>
      <c r="F100" s="54" t="n">
        <f aca="true">$A$2*INDIRECT($A100&amp;"."&amp;ADDRESS($C100+F$1,$A$1))</f>
        <v>108801.216382335</v>
      </c>
      <c r="G100" s="54" t="n">
        <f aca="true">$A$2*INDIRECT($A100&amp;"."&amp;ADDRESS($C100+G$1,$A$1))</f>
        <v>64.2613096359013</v>
      </c>
      <c r="H100" s="54" t="n">
        <f aca="true">$A$2*INDIRECT($A100&amp;"."&amp;ADDRESS($C100+H$1,$A$1))</f>
        <v>0.023430934049665</v>
      </c>
      <c r="I100" s="55" t="str">
        <f aca="false">IF(A100="FEMALE","F","")</f>
        <v>F</v>
      </c>
    </row>
    <row r="101" customFormat="false" ht="12.8" hidden="false" customHeight="false" outlineLevel="0" collapsed="false">
      <c r="A101" s="35" t="s">
        <v>14</v>
      </c>
      <c r="B101" s="0" t="n">
        <v>34</v>
      </c>
      <c r="C101" s="20" t="n">
        <f aca="false">6*$B101-9</f>
        <v>195</v>
      </c>
      <c r="D101" s="53" t="n">
        <f aca="true">INDIRECT($A101&amp;"."&amp;ADDRESS($B101,1))</f>
        <v>59</v>
      </c>
      <c r="E101" s="54" t="n">
        <f aca="true">$A$2*INDIRECT($A101&amp;"."&amp;ADDRESS($C101+E$1,$A$1))</f>
        <v>811.099354963587</v>
      </c>
      <c r="F101" s="54" t="n">
        <f aca="true">$A$2*INDIRECT($A101&amp;"."&amp;ADDRESS($C101+F$1,$A$1))</f>
        <v>109268.890064503</v>
      </c>
      <c r="G101" s="54" t="n">
        <f aca="true">$A$2*INDIRECT($A101&amp;"."&amp;ADDRESS($C101+G$1,$A$1))</f>
        <v>65.5919826616184</v>
      </c>
      <c r="H101" s="54" t="n">
        <f aca="true">$A$2*INDIRECT($A101&amp;"."&amp;ADDRESS($C101+H$1,$A$1))</f>
        <v>0.0232207157235033</v>
      </c>
      <c r="I101" s="55" t="str">
        <f aca="false">IF(A101="FEMALE","F","")</f>
        <v>F</v>
      </c>
    </row>
    <row r="102" customFormat="false" ht="12.8" hidden="false" customHeight="false" outlineLevel="0" collapsed="false">
      <c r="A102" s="35" t="s">
        <v>14</v>
      </c>
      <c r="B102" s="0" t="n">
        <v>35</v>
      </c>
      <c r="C102" s="20" t="n">
        <f aca="false">6*$B102-9</f>
        <v>201</v>
      </c>
      <c r="D102" s="53" t="n">
        <f aca="true">INDIRECT($A102&amp;"."&amp;ADDRESS($B102,1))</f>
        <v>60</v>
      </c>
      <c r="E102" s="54" t="n">
        <f aca="true">$A$2*INDIRECT($A102&amp;"."&amp;ADDRESS($C102+E$1,$A$1))</f>
        <v>564.418907084875</v>
      </c>
      <c r="F102" s="54" t="n">
        <f aca="true">$A$2*INDIRECT($A102&amp;"."&amp;ADDRESS($C102+F$1,$A$1))</f>
        <v>109827.933109291</v>
      </c>
      <c r="G102" s="54" t="n">
        <f aca="true">$A$2*INDIRECT($A102&amp;"."&amp;ADDRESS($C102+G$1,$A$1))</f>
        <v>66.7726752219506</v>
      </c>
      <c r="H102" s="54" t="n">
        <f aca="true">$A$2*INDIRECT($A102&amp;"."&amp;ADDRESS($C102+H$1,$A$1))</f>
        <v>0.0231558807208545</v>
      </c>
      <c r="I102" s="55" t="str">
        <f aca="false">IF(A102="FEMALE","F","")</f>
        <v>F</v>
      </c>
    </row>
    <row r="103" customFormat="false" ht="12.8" hidden="false" customHeight="false" outlineLevel="0" collapsed="false">
      <c r="A103" s="35" t="s">
        <v>14</v>
      </c>
      <c r="B103" s="0" t="n">
        <v>36</v>
      </c>
      <c r="C103" s="20" t="n">
        <f aca="false">6*$B103-9</f>
        <v>207</v>
      </c>
      <c r="D103" s="53" t="n">
        <f aca="true">INDIRECT($A103&amp;"."&amp;ADDRESS($B103,1))</f>
        <v>61</v>
      </c>
      <c r="E103" s="54" t="n">
        <f aca="true">$A$2*INDIRECT($A103&amp;"."&amp;ADDRESS($C103+E$1,$A$1))</f>
        <v>1637.53327562952</v>
      </c>
      <c r="F103" s="54" t="n">
        <f aca="true">$A$2*INDIRECT($A103&amp;"."&amp;ADDRESS($C103+F$1,$A$1))</f>
        <v>110431.038339103</v>
      </c>
      <c r="G103" s="54" t="n">
        <f aca="true">$A$2*INDIRECT($A103&amp;"."&amp;ADDRESS($C103+G$1,$A$1))</f>
        <v>67.8262602633842</v>
      </c>
      <c r="H103" s="54" t="n">
        <f aca="true">$A$2*INDIRECT($A103&amp;"."&amp;ADDRESS($C103+H$1,$A$1))</f>
        <v>0.024983074043822</v>
      </c>
      <c r="I103" s="55" t="str">
        <f aca="false">IF(A103="FEMALE","F","")</f>
        <v>F</v>
      </c>
    </row>
    <row r="104" customFormat="false" ht="12.8" hidden="false" customHeight="false" outlineLevel="0" collapsed="false">
      <c r="A104" s="35" t="s">
        <v>14</v>
      </c>
      <c r="B104" s="0" t="n">
        <v>37</v>
      </c>
      <c r="C104" s="20" t="n">
        <f aca="false">6*$B104-9</f>
        <v>213</v>
      </c>
      <c r="D104" s="53" t="n">
        <f aca="true">INDIRECT($A104&amp;"."&amp;ADDRESS($B104,1))</f>
        <v>62</v>
      </c>
      <c r="E104" s="54" t="n">
        <f aca="true">$A$2*INDIRECT($A104&amp;"."&amp;ADDRESS($C104+E$1,$A$1))</f>
        <v>-135.219406094904</v>
      </c>
      <c r="F104" s="54" t="n">
        <f aca="true">$A$2*INDIRECT($A104&amp;"."&amp;ADDRESS($C104+F$1,$A$1))</f>
        <v>111237.480273942</v>
      </c>
      <c r="G104" s="54" t="n">
        <f aca="true">$A$2*INDIRECT($A104&amp;"."&amp;ADDRESS($C104+G$1,$A$1))</f>
        <v>67.1798859525715</v>
      </c>
      <c r="H104" s="54" t="n">
        <f aca="true">$A$2*INDIRECT($A104&amp;"."&amp;ADDRESS($C104+H$1,$A$1))</f>
        <v>0.0335654831918017</v>
      </c>
      <c r="I104" s="55" t="str">
        <f aca="false">IF(A104="FEMALE","F","")</f>
        <v>F</v>
      </c>
    </row>
    <row r="105" customFormat="false" ht="12.8" hidden="false" customHeight="false" outlineLevel="0" collapsed="false">
      <c r="A105" s="35" t="s">
        <v>14</v>
      </c>
      <c r="B105" s="0" t="n">
        <v>38</v>
      </c>
      <c r="C105" s="20" t="n">
        <f aca="false">6*$B105-9</f>
        <v>219</v>
      </c>
      <c r="D105" s="53" t="n">
        <f aca="true">INDIRECT($A105&amp;"."&amp;ADDRESS($B105,1))</f>
        <v>63</v>
      </c>
      <c r="E105" s="54" t="n">
        <f aca="true">$A$2*INDIRECT($A105&amp;"."&amp;ADDRESS($C105+E$1,$A$1))</f>
        <v>2108.47642031092</v>
      </c>
      <c r="F105" s="54" t="n">
        <f aca="true">$A$2*INDIRECT($A105&amp;"."&amp;ADDRESS($C105+F$1,$A$1))</f>
        <v>111857.902357969</v>
      </c>
      <c r="G105" s="54" t="n">
        <f aca="true">$A$2*INDIRECT($A105&amp;"."&amp;ADDRESS($C105+G$1,$A$1))</f>
        <v>70.5225154914563</v>
      </c>
      <c r="H105" s="54" t="n">
        <f aca="true">$A$2*INDIRECT($A105&amp;"."&amp;ADDRESS($C105+H$1,$A$1))</f>
        <v>0.0271781949156371</v>
      </c>
      <c r="I105" s="55" t="str">
        <f aca="false">IF(A105="FEMALE","F","")</f>
        <v>F</v>
      </c>
    </row>
    <row r="106" customFormat="false" ht="12.8" hidden="false" customHeight="false" outlineLevel="0" collapsed="false">
      <c r="A106" s="35" t="s">
        <v>14</v>
      </c>
      <c r="B106" s="0" t="n">
        <v>39</v>
      </c>
      <c r="C106" s="20" t="n">
        <f aca="false">6*$B106-9</f>
        <v>225</v>
      </c>
      <c r="D106" s="53" t="n">
        <f aca="true">INDIRECT($A106&amp;"."&amp;ADDRESS($B106,1))</f>
        <v>64</v>
      </c>
      <c r="E106" s="54" t="n">
        <f aca="true">$A$2*INDIRECT($A106&amp;"."&amp;ADDRESS($C106+E$1,$A$1))</f>
        <v>617.893799657417</v>
      </c>
      <c r="F106" s="54" t="n">
        <f aca="true">$A$2*INDIRECT($A106&amp;"."&amp;ADDRESS($C106+F$1,$A$1))</f>
        <v>112743.418953367</v>
      </c>
      <c r="G106" s="54" t="n">
        <f aca="true">$A$2*INDIRECT($A106&amp;"."&amp;ADDRESS($C106+G$1,$A$1))</f>
        <v>71.7584679053516</v>
      </c>
      <c r="H106" s="54" t="n">
        <f aca="true">$A$2*INDIRECT($A106&amp;"."&amp;ADDRESS($C106+H$1,$A$1))</f>
        <v>0.0286218658919758</v>
      </c>
      <c r="I106" s="55" t="str">
        <f aca="false">IF(A106="FEMALE","F","")</f>
        <v>F</v>
      </c>
    </row>
    <row r="107" customFormat="false" ht="12.8" hidden="false" customHeight="false" outlineLevel="0" collapsed="false">
      <c r="A107" s="35" t="s">
        <v>14</v>
      </c>
      <c r="B107" s="0" t="n">
        <v>40</v>
      </c>
      <c r="C107" s="20" t="n">
        <f aca="false">6*$B107-9</f>
        <v>231</v>
      </c>
      <c r="D107" s="53" t="n">
        <f aca="true">INDIRECT($A107&amp;"."&amp;ADDRESS($B107,1))</f>
        <v>65</v>
      </c>
      <c r="E107" s="54" t="n">
        <f aca="true">$A$2*INDIRECT($A107&amp;"."&amp;ADDRESS($C107+E$1,$A$1))</f>
        <v>1799.81849630736</v>
      </c>
      <c r="F107" s="54" t="n">
        <f aca="true">$A$2*INDIRECT($A107&amp;"."&amp;ADDRESS($C107+F$1,$A$1))</f>
        <v>113640.851483702</v>
      </c>
      <c r="G107" s="54" t="n">
        <f aca="true">$A$2*INDIRECT($A107&amp;"."&amp;ADDRESS($C107+G$1,$A$1))</f>
        <v>73.5307678808142</v>
      </c>
      <c r="H107" s="54" t="n">
        <f aca="true">$A$2*INDIRECT($A107&amp;"."&amp;ADDRESS($C107+H$1,$A$1))</f>
        <v>0.0299514616607839</v>
      </c>
      <c r="I107" s="55" t="str">
        <f aca="false">IF(A107="FEMALE","F","")</f>
        <v>F</v>
      </c>
    </row>
    <row r="108" customFormat="false" ht="12.8" hidden="false" customHeight="false" outlineLevel="0" collapsed="false">
      <c r="A108" s="35" t="s">
        <v>14</v>
      </c>
      <c r="B108" s="0" t="n">
        <v>41</v>
      </c>
      <c r="C108" s="20" t="n">
        <f aca="false">6*$B108-9</f>
        <v>237</v>
      </c>
      <c r="D108" s="53" t="n">
        <f aca="true">INDIRECT($A108&amp;"."&amp;ADDRESS($B108,1))</f>
        <v>66</v>
      </c>
      <c r="E108" s="54" t="n">
        <f aca="true">$A$2*INDIRECT($A108&amp;"."&amp;ADDRESS($C108+E$1,$A$1))</f>
        <v>2021.93400420302</v>
      </c>
      <c r="F108" s="54" t="n">
        <f aca="true">$A$2*INDIRECT($A108&amp;"."&amp;ADDRESS($C108+F$1,$A$1))</f>
        <v>114659.264932913</v>
      </c>
      <c r="G108" s="54" t="n">
        <f aca="true">$A$2*INDIRECT($A108&amp;"."&amp;ADDRESS($C108+G$1,$A$1))</f>
        <v>75.4098246986498</v>
      </c>
      <c r="H108" s="54" t="n">
        <f aca="true">$A$2*INDIRECT($A108&amp;"."&amp;ADDRESS($C108+H$1,$A$1))</f>
        <v>0.0304960806472799</v>
      </c>
      <c r="I108" s="55" t="str">
        <f aca="false">IF(A108="FEMALE","F","")</f>
        <v>F</v>
      </c>
    </row>
    <row r="109" customFormat="false" ht="12.8" hidden="false" customHeight="false" outlineLevel="0" collapsed="false">
      <c r="A109" s="35" t="s">
        <v>14</v>
      </c>
      <c r="B109" s="0" t="n">
        <v>42</v>
      </c>
      <c r="C109" s="20" t="n">
        <f aca="false">6*$B109-9</f>
        <v>243</v>
      </c>
      <c r="D109" s="53" t="n">
        <f aca="true">INDIRECT($A109&amp;"."&amp;ADDRESS($B109,1))</f>
        <v>67</v>
      </c>
      <c r="E109" s="54" t="n">
        <f aca="true">$A$2*INDIRECT($A109&amp;"."&amp;ADDRESS($C109+E$1,$A$1))</f>
        <v>-634.73522270753</v>
      </c>
      <c r="F109" s="54" t="n">
        <f aca="true">$A$2*INDIRECT($A109&amp;"."&amp;ADDRESS($C109+F$1,$A$1))</f>
        <v>115957.22352227</v>
      </c>
      <c r="G109" s="54" t="n">
        <f aca="true">$A$2*INDIRECT($A109&amp;"."&amp;ADDRESS($C109+G$1,$A$1))</f>
        <v>74.7983595646924</v>
      </c>
      <c r="H109" s="54" t="n">
        <f aca="true">$A$2*INDIRECT($A109&amp;"."&amp;ADDRESS($C109+H$1,$A$1))</f>
        <v>0.0416940473183913</v>
      </c>
      <c r="I109" s="55" t="str">
        <f aca="false">IF(A109="FEMALE","F","")</f>
        <v>F</v>
      </c>
    </row>
    <row r="110" customFormat="false" ht="12.8" hidden="false" customHeight="false" outlineLevel="0" collapsed="false">
      <c r="A110" s="35" t="s">
        <v>14</v>
      </c>
      <c r="B110" s="0" t="n">
        <v>43</v>
      </c>
      <c r="C110" s="20" t="n">
        <f aca="false">6*$B110-9</f>
        <v>249</v>
      </c>
      <c r="D110" s="53" t="n">
        <f aca="true">INDIRECT($A110&amp;"."&amp;ADDRESS($B110,1))</f>
        <v>68</v>
      </c>
      <c r="E110" s="54" t="n">
        <f aca="true">$A$2*INDIRECT($A110&amp;"."&amp;ADDRESS($C110+E$1,$A$1))</f>
        <v>692.126373987726</v>
      </c>
      <c r="F110" s="54" t="n">
        <f aca="true">$A$2*INDIRECT($A110&amp;"."&amp;ADDRESS($C110+F$1,$A$1))</f>
        <v>117145.370695935</v>
      </c>
      <c r="G110" s="54" t="n">
        <f aca="true">$A$2*INDIRECT($A110&amp;"."&amp;ADDRESS($C110+G$1,$A$1))</f>
        <v>77.385335680879</v>
      </c>
      <c r="H110" s="54" t="n">
        <f aca="true">$A$2*INDIRECT($A110&amp;"."&amp;ADDRESS($C110+H$1,$A$1))</f>
        <v>0.041820448425052</v>
      </c>
      <c r="I110" s="55" t="str">
        <f aca="false">IF(A110="FEMALE","F","")</f>
        <v>F</v>
      </c>
    </row>
    <row r="111" customFormat="false" ht="12.8" hidden="false" customHeight="false" outlineLevel="0" collapsed="false">
      <c r="A111" s="35" t="s">
        <v>14</v>
      </c>
      <c r="B111" s="0" t="n">
        <v>44</v>
      </c>
      <c r="C111" s="20" t="n">
        <f aca="false">6*$B111-9</f>
        <v>255</v>
      </c>
      <c r="D111" s="53" t="n">
        <f aca="true">INDIRECT($A111&amp;"."&amp;ADDRESS($B111,1))</f>
        <v>69</v>
      </c>
      <c r="E111" s="54" t="n">
        <f aca="true">$A$2*INDIRECT($A111&amp;"."&amp;ADDRESS($C111+E$1,$A$1))</f>
        <v>26.2610973380573</v>
      </c>
      <c r="F111" s="54" t="n">
        <f aca="true">$A$2*INDIRECT($A111&amp;"."&amp;ADDRESS($C111+F$1,$A$1))</f>
        <v>118530.7072236</v>
      </c>
      <c r="G111" s="54" t="n">
        <f aca="true">$A$2*INDIRECT($A111&amp;"."&amp;ADDRESS($C111+G$1,$A$1))</f>
        <v>79.2885060397934</v>
      </c>
      <c r="H111" s="54" t="n">
        <f aca="true">$A$2*INDIRECT($A111&amp;"."&amp;ADDRESS($C111+H$1,$A$1))</f>
        <v>0.0450600046094474</v>
      </c>
      <c r="I111" s="55" t="str">
        <f aca="false">IF(A111="FEMALE","F","")</f>
        <v>F</v>
      </c>
    </row>
    <row r="112" customFormat="false" ht="12.8" hidden="false" customHeight="false" outlineLevel="0" collapsed="false">
      <c r="A112" s="35" t="s">
        <v>14</v>
      </c>
      <c r="B112" s="0" t="n">
        <v>45</v>
      </c>
      <c r="C112" s="20" t="n">
        <f aca="false">6*$B112-9</f>
        <v>261</v>
      </c>
      <c r="D112" s="53" t="n">
        <f aca="true">INDIRECT($A112&amp;"."&amp;ADDRESS($B112,1))</f>
        <v>70</v>
      </c>
      <c r="E112" s="54" t="n">
        <f aca="true">$A$2*INDIRECT($A112&amp;"."&amp;ADDRESS($C112+E$1,$A$1))</f>
        <v>147.70062849028</v>
      </c>
      <c r="F112" s="54" t="n">
        <f aca="true">$A$2*INDIRECT($A112&amp;"."&amp;ADDRESS($C112+F$1,$A$1))</f>
        <v>120062.313270485</v>
      </c>
      <c r="G112" s="54" t="n">
        <f aca="true">$A$2*INDIRECT($A112&amp;"."&amp;ADDRESS($C112+G$1,$A$1))</f>
        <v>80.6267047944072</v>
      </c>
      <c r="H112" s="54" t="n">
        <f aca="true">$A$2*INDIRECT($A112&amp;"."&amp;ADDRESS($C112+H$1,$A$1))</f>
        <v>0.0524537637666788</v>
      </c>
      <c r="I112" s="55" t="str">
        <f aca="false">IF(A112="FEMALE","F","")</f>
        <v>F</v>
      </c>
    </row>
    <row r="113" customFormat="false" ht="12.8" hidden="false" customHeight="false" outlineLevel="0" collapsed="false">
      <c r="A113" s="35" t="s">
        <v>14</v>
      </c>
      <c r="B113" s="0" t="n">
        <v>46</v>
      </c>
      <c r="C113" s="20" t="n">
        <f aca="false">6*$B113-9</f>
        <v>267</v>
      </c>
      <c r="D113" s="53" t="n">
        <f aca="true">INDIRECT($A113&amp;"."&amp;ADDRESS($B113,1))</f>
        <v>71</v>
      </c>
      <c r="E113" s="54" t="n">
        <f aca="true">$A$2*INDIRECT($A113&amp;"."&amp;ADDRESS($C113+E$1,$A$1))</f>
        <v>923.461723819809</v>
      </c>
      <c r="F113" s="54" t="n">
        <f aca="true">$A$2*INDIRECT($A113&amp;"."&amp;ADDRESS($C113+F$1,$A$1))</f>
        <v>120833.695494285</v>
      </c>
      <c r="G113" s="54" t="n">
        <f aca="true">$A$2*INDIRECT($A113&amp;"."&amp;ADDRESS($C113+G$1,$A$1))</f>
        <v>84.1326327038836</v>
      </c>
      <c r="H113" s="54" t="n">
        <f aca="true">$A$2*INDIRECT($A113&amp;"."&amp;ADDRESS($C113+H$1,$A$1))</f>
        <v>0.0486954090401077</v>
      </c>
      <c r="I113" s="55" t="str">
        <f aca="false">IF(A113="FEMALE","F","")</f>
        <v>F</v>
      </c>
    </row>
    <row r="114" customFormat="false" ht="12.8" hidden="false" customHeight="false" outlineLevel="0" collapsed="false">
      <c r="A114" s="35" t="s">
        <v>14</v>
      </c>
      <c r="B114" s="0" t="n">
        <v>47</v>
      </c>
      <c r="C114" s="20" t="n">
        <f aca="false">6*$B114-9</f>
        <v>273</v>
      </c>
      <c r="D114" s="53" t="n">
        <f aca="true">INDIRECT($A114&amp;"."&amp;ADDRESS($B114,1))</f>
        <v>72</v>
      </c>
      <c r="E114" s="54" t="n">
        <f aca="true">$A$2*INDIRECT($A114&amp;"."&amp;ADDRESS($C114+E$1,$A$1))</f>
        <v>1241.33948979834</v>
      </c>
      <c r="F114" s="54" t="n">
        <f aca="true">$A$2*INDIRECT($A114&amp;"."&amp;ADDRESS($C114+F$1,$A$1))</f>
        <v>121720.657717686</v>
      </c>
      <c r="G114" s="54" t="n">
        <f aca="true">$A$2*INDIRECT($A114&amp;"."&amp;ADDRESS($C114+G$1,$A$1))</f>
        <v>85.9926205197835</v>
      </c>
      <c r="H114" s="54" t="n">
        <f aca="true">$A$2*INDIRECT($A114&amp;"."&amp;ADDRESS($C114+H$1,$A$1))</f>
        <v>0.0522524839231097</v>
      </c>
      <c r="I114" s="55" t="str">
        <f aca="false">IF(A114="FEMALE","F","")</f>
        <v>F</v>
      </c>
    </row>
    <row r="115" customFormat="false" ht="12.8" hidden="false" customHeight="false" outlineLevel="0" collapsed="false">
      <c r="A115" s="35" t="s">
        <v>14</v>
      </c>
      <c r="B115" s="0" t="n">
        <v>48</v>
      </c>
      <c r="C115" s="20" t="n">
        <f aca="false">6*$B115-9</f>
        <v>279</v>
      </c>
      <c r="D115" s="53" t="n">
        <f aca="true">INDIRECT($A115&amp;"."&amp;ADDRESS($B115,1))</f>
        <v>73</v>
      </c>
      <c r="E115" s="54" t="n">
        <f aca="true">$A$2*INDIRECT($A115&amp;"."&amp;ADDRESS($C115+E$1,$A$1))</f>
        <v>-859.330614233262</v>
      </c>
      <c r="F115" s="54" t="n">
        <f aca="true">$A$2*INDIRECT($A115&amp;"."&amp;ADDRESS($C115+F$1,$A$1))</f>
        <v>122792.183061423</v>
      </c>
      <c r="G115" s="54" t="n">
        <f aca="true">$A$2*INDIRECT($A115&amp;"."&amp;ADDRESS($C115+G$1,$A$1))</f>
        <v>85.6080280559363</v>
      </c>
      <c r="H115" s="54" t="n">
        <f aca="true">$A$2*INDIRECT($A115&amp;"."&amp;ADDRESS($C115+H$1,$A$1))</f>
        <v>0.0656119260593911</v>
      </c>
      <c r="I115" s="55" t="str">
        <f aca="false">IF(A115="FEMALE","F","")</f>
        <v>F</v>
      </c>
    </row>
    <row r="116" customFormat="false" ht="12.8" hidden="false" customHeight="false" outlineLevel="0" collapsed="false">
      <c r="A116" s="35" t="s">
        <v>14</v>
      </c>
      <c r="B116" s="0" t="n">
        <v>49</v>
      </c>
      <c r="C116" s="20" t="n">
        <f aca="false">6*$B116-9</f>
        <v>285</v>
      </c>
      <c r="D116" s="53" t="n">
        <f aca="true">INDIRECT($A116&amp;"."&amp;ADDRESS($B116,1))</f>
        <v>74</v>
      </c>
      <c r="E116" s="54" t="n">
        <f aca="true">$A$2*INDIRECT($A116&amp;"."&amp;ADDRESS($C116+E$1,$A$1))</f>
        <v>1442.07797530392</v>
      </c>
      <c r="F116" s="54" t="n">
        <f aca="true">$A$2*INDIRECT($A116&amp;"."&amp;ADDRESS($C116+F$1,$A$1))</f>
        <v>123569.333869136</v>
      </c>
      <c r="G116" s="54" t="n">
        <f aca="true">$A$2*INDIRECT($A116&amp;"."&amp;ADDRESS($C116+G$1,$A$1))</f>
        <v>90.6664571218979</v>
      </c>
      <c r="H116" s="54" t="n">
        <f aca="true">$A$2*INDIRECT($A116&amp;"."&amp;ADDRESS($C116+H$1,$A$1))</f>
        <v>0.0580974353782904</v>
      </c>
      <c r="I116" s="55" t="str">
        <f aca="false">IF(A116="FEMALE","F","")</f>
        <v>F</v>
      </c>
    </row>
    <row r="117" customFormat="false" ht="12.8" hidden="false" customHeight="false" outlineLevel="0" collapsed="false">
      <c r="A117" s="35" t="s">
        <v>14</v>
      </c>
      <c r="B117" s="0" t="n">
        <v>50</v>
      </c>
      <c r="C117" s="20" t="n">
        <f aca="false">6*$B117-9</f>
        <v>291</v>
      </c>
      <c r="D117" s="53" t="n">
        <f aca="true">INDIRECT($A117&amp;"."&amp;ADDRESS($B117,1))</f>
        <v>75</v>
      </c>
      <c r="E117" s="54" t="n">
        <f aca="true">$A$2*INDIRECT($A117&amp;"."&amp;ADDRESS($C117+E$1,$A$1))</f>
        <v>1863.8464781017</v>
      </c>
      <c r="F117" s="54" t="n">
        <f aca="true">$A$2*INDIRECT($A117&amp;"."&amp;ADDRESS($C117+F$1,$A$1))</f>
        <v>124574.032018857</v>
      </c>
      <c r="G117" s="54" t="n">
        <f aca="true">$A$2*INDIRECT($A117&amp;"."&amp;ADDRESS($C117+G$1,$A$1))</f>
        <v>92.5289672074275</v>
      </c>
      <c r="H117" s="54" t="n">
        <f aca="true">$A$2*INDIRECT($A117&amp;"."&amp;ADDRESS($C117+H$1,$A$1))</f>
        <v>0.0645082068082429</v>
      </c>
      <c r="I117" s="55" t="str">
        <f aca="false">IF(A117="FEMALE","F","")</f>
        <v>F</v>
      </c>
    </row>
    <row r="118" customFormat="false" ht="12.8" hidden="false" customHeight="false" outlineLevel="0" collapsed="false">
      <c r="A118" s="35" t="s">
        <v>14</v>
      </c>
      <c r="B118" s="0" t="n">
        <v>51</v>
      </c>
      <c r="C118" s="20" t="n">
        <f aca="false">6*$B118-9</f>
        <v>297</v>
      </c>
      <c r="D118" s="53" t="n">
        <f aca="true">INDIRECT($A118&amp;"."&amp;ADDRESS($B118,1))</f>
        <v>76</v>
      </c>
      <c r="E118" s="54" t="n">
        <f aca="true">$A$2*INDIRECT($A118&amp;"."&amp;ADDRESS($C118+E$1,$A$1))</f>
        <v>255.906183654819</v>
      </c>
      <c r="F118" s="54" t="n">
        <f aca="true">$A$2*INDIRECT($A118&amp;"."&amp;ADDRESS($C118+F$1,$A$1))</f>
        <v>125727.534381634</v>
      </c>
      <c r="G118" s="54" t="n">
        <f aca="true">$A$2*INDIRECT($A118&amp;"."&amp;ADDRESS($C118+G$1,$A$1))</f>
        <v>92.9063133003352</v>
      </c>
      <c r="H118" s="54" t="n">
        <f aca="true">$A$2*INDIRECT($A118&amp;"."&amp;ADDRESS($C118+H$1,$A$1))</f>
        <v>0.0780096448504689</v>
      </c>
      <c r="I118" s="55" t="str">
        <f aca="false">IF(A118="FEMALE","F","")</f>
        <v>F</v>
      </c>
    </row>
    <row r="119" customFormat="false" ht="12.8" hidden="false" customHeight="false" outlineLevel="0" collapsed="false">
      <c r="A119" s="35" t="s">
        <v>14</v>
      </c>
      <c r="B119" s="0" t="n">
        <v>52</v>
      </c>
      <c r="C119" s="20" t="n">
        <f aca="false">6*$B119-9</f>
        <v>303</v>
      </c>
      <c r="D119" s="53" t="n">
        <f aca="true">INDIRECT($A119&amp;"."&amp;ADDRESS($B119,1))</f>
        <v>77</v>
      </c>
      <c r="E119" s="54" t="n">
        <f aca="true">$A$2*INDIRECT($A119&amp;"."&amp;ADDRESS($C119+E$1,$A$1))</f>
        <v>1239.44875256878</v>
      </c>
      <c r="F119" s="54" t="n">
        <f aca="true">$A$2*INDIRECT($A119&amp;"."&amp;ADDRESS($C119+F$1,$A$1))</f>
        <v>126734.388458076</v>
      </c>
      <c r="G119" s="54" t="n">
        <f aca="true">$A$2*INDIRECT($A119&amp;"."&amp;ADDRESS($C119+G$1,$A$1))</f>
        <v>96.4172857490257</v>
      </c>
      <c r="H119" s="54" t="n">
        <f aca="true">$A$2*INDIRECT($A119&amp;"."&amp;ADDRESS($C119+H$1,$A$1))</f>
        <v>0.0799586832179724</v>
      </c>
      <c r="I119" s="55" t="str">
        <f aca="false">IF(A119="FEMALE","F","")</f>
        <v>F</v>
      </c>
    </row>
    <row r="120" customFormat="false" ht="12.8" hidden="false" customHeight="false" outlineLevel="0" collapsed="false">
      <c r="A120" s="35" t="s">
        <v>14</v>
      </c>
      <c r="B120" s="0" t="n">
        <v>53</v>
      </c>
      <c r="C120" s="20" t="n">
        <f aca="false">6*$B120-9</f>
        <v>309</v>
      </c>
      <c r="D120" s="53" t="n">
        <f aca="true">INDIRECT($A120&amp;"."&amp;ADDRESS($B120,1))</f>
        <v>78</v>
      </c>
      <c r="E120" s="54" t="n">
        <f aca="true">$A$2*INDIRECT($A120&amp;"."&amp;ADDRESS($C120+E$1,$A$1))</f>
        <v>-1083.96794542478</v>
      </c>
      <c r="F120" s="54" t="n">
        <f aca="true">$A$2*INDIRECT($A120&amp;"."&amp;ADDRESS($C120+F$1,$A$1))</f>
        <v>127987.563461209</v>
      </c>
      <c r="G120" s="54" t="n">
        <f aca="true">$A$2*INDIRECT($A120&amp;"."&amp;ADDRESS($C120+G$1,$A$1))</f>
        <v>97.2769601449541</v>
      </c>
      <c r="H120" s="54" t="n">
        <f aca="true">$A$2*INDIRECT($A120&amp;"."&amp;ADDRESS($C120+H$1,$A$1))</f>
        <v>0.0927858322675048</v>
      </c>
      <c r="I120" s="55" t="str">
        <f aca="false">IF(A120="FEMALE","F","")</f>
        <v>F</v>
      </c>
    </row>
    <row r="121" customFormat="false" ht="12.8" hidden="false" customHeight="false" outlineLevel="0" collapsed="false">
      <c r="A121" s="35" t="s">
        <v>14</v>
      </c>
      <c r="B121" s="0" t="n">
        <v>54</v>
      </c>
      <c r="C121" s="20" t="n">
        <f aca="false">6*$B121-9</f>
        <v>315</v>
      </c>
      <c r="D121" s="53" t="n">
        <f aca="true">INDIRECT($A121&amp;"."&amp;ADDRESS($B121,1))</f>
        <v>79</v>
      </c>
      <c r="E121" s="54" t="n">
        <f aca="true">$A$2*INDIRECT($A121&amp;"."&amp;ADDRESS($C121+E$1,$A$1))</f>
        <v>1389.09554578672</v>
      </c>
      <c r="F121" s="54" t="n">
        <f aca="true">$A$2*INDIRECT($A121&amp;"."&amp;ADDRESS($C121+F$1,$A$1))</f>
        <v>129003.798778755</v>
      </c>
      <c r="G121" s="54" t="n">
        <f aca="true">$A$2*INDIRECT($A121&amp;"."&amp;ADDRESS($C121+G$1,$A$1))</f>
        <v>102.244472543466</v>
      </c>
      <c r="H121" s="54" t="n">
        <f aca="true">$A$2*INDIRECT($A121&amp;"."&amp;ADDRESS($C121+H$1,$A$1))</f>
        <v>0.091684331788371</v>
      </c>
      <c r="I121" s="55" t="str">
        <f aca="false">IF(A121="FEMALE","F","")</f>
        <v>F</v>
      </c>
    </row>
    <row r="122" customFormat="false" ht="12.8" hidden="false" customHeight="false" outlineLevel="0" collapsed="false">
      <c r="A122" s="35" t="s">
        <v>14</v>
      </c>
      <c r="B122" s="0" t="n">
        <v>55</v>
      </c>
      <c r="C122" s="20" t="n">
        <f aca="false">6*$B122-9</f>
        <v>321</v>
      </c>
      <c r="D122" s="53" t="n">
        <f aca="true">INDIRECT($A122&amp;"."&amp;ADDRESS($B122,1))</f>
        <v>80</v>
      </c>
      <c r="E122" s="54" t="n">
        <f aca="true">$A$2*INDIRECT($A122&amp;"."&amp;ADDRESS($C122+E$1,$A$1))</f>
        <v>980.165414777335</v>
      </c>
      <c r="F122" s="54" t="n">
        <f aca="true">$A$2*INDIRECT($A122&amp;"."&amp;ADDRESS($C122+F$1,$A$1))</f>
        <v>130226.983458521</v>
      </c>
      <c r="G122" s="54" t="n">
        <f aca="true">$A$2*INDIRECT($A122&amp;"."&amp;ADDRESS($C122+G$1,$A$1))</f>
        <v>105.416064383033</v>
      </c>
      <c r="H122" s="54" t="n">
        <f aca="true">$A$2*INDIRECT($A122&amp;"."&amp;ADDRESS($C122+H$1,$A$1))</f>
        <v>0.0980436442422588</v>
      </c>
      <c r="I122" s="55" t="str">
        <f aca="false">IF(A122="FEMALE","F","")</f>
        <v>F</v>
      </c>
    </row>
    <row r="123" customFormat="false" ht="12.8" hidden="false" customHeight="false" outlineLevel="0" collapsed="false">
      <c r="A123" s="35" t="s">
        <v>14</v>
      </c>
      <c r="B123" s="0" t="n">
        <v>56</v>
      </c>
      <c r="C123" s="20" t="n">
        <f aca="false">6*$B123-9</f>
        <v>327</v>
      </c>
      <c r="D123" s="53" t="n">
        <f aca="true">INDIRECT($A123&amp;"."&amp;ADDRESS($B123,1))</f>
        <v>81</v>
      </c>
      <c r="E123" s="54" t="n">
        <f aca="true">$A$2*INDIRECT($A123&amp;"."&amp;ADDRESS($C123+E$1,$A$1))</f>
        <v>-602.979801034944</v>
      </c>
      <c r="F123" s="54" t="n">
        <f aca="true">$A$2*INDIRECT($A123&amp;"."&amp;ADDRESS($C123+F$1,$A$1))</f>
        <v>131613.422980103</v>
      </c>
      <c r="G123" s="54" t="n">
        <f aca="true">$A$2*INDIRECT($A123&amp;"."&amp;ADDRESS($C123+G$1,$A$1))</f>
        <v>106.718647403493</v>
      </c>
      <c r="H123" s="54" t="n">
        <f aca="true">$A$2*INDIRECT($A123&amp;"."&amp;ADDRESS($C123+H$1,$A$1))</f>
        <v>0.11431601173907</v>
      </c>
      <c r="I123" s="55" t="str">
        <f aca="false">IF(A123="FEMALE","F","")</f>
        <v>F</v>
      </c>
    </row>
    <row r="124" customFormat="false" ht="12.8" hidden="false" customHeight="false" outlineLevel="0" collapsed="false">
      <c r="A124" s="35" t="s">
        <v>14</v>
      </c>
      <c r="B124" s="0" t="n">
        <v>57</v>
      </c>
      <c r="C124" s="20" t="n">
        <f aca="false">6*$B124-9</f>
        <v>333</v>
      </c>
      <c r="D124" s="53" t="n">
        <f aca="true">INDIRECT($A124&amp;"."&amp;ADDRESS($B124,1))</f>
        <v>82</v>
      </c>
      <c r="E124" s="54" t="n">
        <f aca="true">$A$2*INDIRECT($A124&amp;"."&amp;ADDRESS($C124+E$1,$A$1))</f>
        <v>-1088.65205482309</v>
      </c>
      <c r="F124" s="54" t="n">
        <f aca="true">$A$2*INDIRECT($A124&amp;"."&amp;ADDRESS($C124+F$1,$A$1))</f>
        <v>132972.406872148</v>
      </c>
      <c r="G124" s="54" t="n">
        <f aca="true">$A$2*INDIRECT($A124&amp;"."&amp;ADDRESS($C124+G$1,$A$1))</f>
        <v>109.412955479382</v>
      </c>
      <c r="H124" s="54" t="n">
        <f aca="true">$A$2*INDIRECT($A124&amp;"."&amp;ADDRESS($C124+H$1,$A$1))</f>
        <v>0.127057006279133</v>
      </c>
      <c r="I124" s="55" t="str">
        <f aca="false">IF(A124="FEMALE","F","")</f>
        <v>F</v>
      </c>
    </row>
    <row r="125" customFormat="false" ht="12.8" hidden="false" customHeight="false" outlineLevel="0" collapsed="false">
      <c r="A125" s="35" t="s">
        <v>14</v>
      </c>
      <c r="B125" s="0" t="n">
        <v>58</v>
      </c>
      <c r="C125" s="20" t="n">
        <f aca="false">6*$B125-9</f>
        <v>339</v>
      </c>
      <c r="D125" s="53" t="n">
        <f aca="true">INDIRECT($A125&amp;"."&amp;ADDRESS($B125,1))</f>
        <v>83</v>
      </c>
      <c r="E125" s="54" t="n">
        <f aca="true">$A$2*INDIRECT($A125&amp;"."&amp;ADDRESS($C125+E$1,$A$1))</f>
        <v>-51.8857017800429</v>
      </c>
      <c r="F125" s="54" t="n">
        <f aca="true">$A$2*INDIRECT($A125&amp;"."&amp;ADDRESS($C125+F$1,$A$1))</f>
        <v>134264.563570178</v>
      </c>
      <c r="G125" s="54" t="n">
        <f aca="true">$A$2*INDIRECT($A125&amp;"."&amp;ADDRESS($C125+G$1,$A$1))</f>
        <v>114.354366104659</v>
      </c>
      <c r="H125" s="54" t="n">
        <f aca="true">$A$2*INDIRECT($A125&amp;"."&amp;ADDRESS($C125+H$1,$A$1))</f>
        <v>0.132849330112812</v>
      </c>
      <c r="I125" s="55" t="str">
        <f aca="false">IF(A125="FEMALE","F","")</f>
        <v>F</v>
      </c>
    </row>
    <row r="126" customFormat="false" ht="12.8" hidden="false" customHeight="false" outlineLevel="0" collapsed="false">
      <c r="A126" s="35" t="s">
        <v>14</v>
      </c>
      <c r="B126" s="0" t="n">
        <v>59</v>
      </c>
      <c r="C126" s="20" t="n">
        <f aca="false">6*$B126-9</f>
        <v>345</v>
      </c>
      <c r="D126" s="53" t="n">
        <f aca="true">INDIRECT($A126&amp;"."&amp;ADDRESS($B126,1))</f>
        <v>84</v>
      </c>
      <c r="E126" s="54" t="n">
        <f aca="true">$A$2*INDIRECT($A126&amp;"."&amp;ADDRESS($C126+E$1,$A$1))</f>
        <v>-616.653613781916</v>
      </c>
      <c r="F126" s="54" t="n">
        <f aca="true">$A$2*INDIRECT($A126&amp;"."&amp;ADDRESS($C126+F$1,$A$1))</f>
        <v>135738.748694711</v>
      </c>
      <c r="G126" s="54" t="n">
        <f aca="true">$A$2*INDIRECT($A126&amp;"."&amp;ADDRESS($C126+G$1,$A$1))</f>
        <v>117.97138883839</v>
      </c>
      <c r="H126" s="54" t="n">
        <f aca="true">$A$2*INDIRECT($A126&amp;"."&amp;ADDRESS($C126+H$1,$A$1))</f>
        <v>0.145507557560916</v>
      </c>
      <c r="I126" s="55" t="str">
        <f aca="false">IF(A126="FEMALE","F","")</f>
        <v>F</v>
      </c>
    </row>
    <row r="127" customFormat="false" ht="12.8" hidden="false" customHeight="false" outlineLevel="0" collapsed="false">
      <c r="A127" s="35" t="s">
        <v>14</v>
      </c>
      <c r="B127" s="0" t="n">
        <v>60</v>
      </c>
      <c r="C127" s="20" t="n">
        <f aca="false">6*$B127-9</f>
        <v>351</v>
      </c>
      <c r="D127" s="53" t="n">
        <f aca="true">INDIRECT($A127&amp;"."&amp;ADDRESS($B127,1))</f>
        <v>85</v>
      </c>
      <c r="E127" s="54" t="n">
        <f aca="true">$A$2*INDIRECT($A127&amp;"."&amp;ADDRESS($C127+E$1,$A$1))</f>
        <v>699.29200468456</v>
      </c>
      <c r="F127" s="54" t="n">
        <f aca="true">$A$2*INDIRECT($A127&amp;"."&amp;ADDRESS($C127+F$1,$A$1))</f>
        <v>137207.154132864</v>
      </c>
      <c r="G127" s="54" t="n">
        <f aca="true">$A$2*INDIRECT($A127&amp;"."&amp;ADDRESS($C127+G$1,$A$1))</f>
        <v>122.404369387477</v>
      </c>
      <c r="H127" s="54" t="n">
        <f aca="true">$A$2*INDIRECT($A127&amp;"."&amp;ADDRESS($C127+H$1,$A$1))</f>
        <v>0.158867994699825</v>
      </c>
      <c r="I127" s="55" t="str">
        <f aca="false">IF(A127="FEMALE","F","")</f>
        <v>F</v>
      </c>
    </row>
    <row r="128" customFormat="false" ht="12.8" hidden="false" customHeight="false" outlineLevel="0" collapsed="false">
      <c r="A128" s="35" t="s">
        <v>14</v>
      </c>
      <c r="B128" s="0" t="n">
        <v>61</v>
      </c>
      <c r="C128" s="20" t="n">
        <f aca="false">6*$B128-9</f>
        <v>357</v>
      </c>
      <c r="D128" s="53" t="n">
        <f aca="true">INDIRECT($A128&amp;"."&amp;ADDRESS($B128,1))</f>
        <v>86</v>
      </c>
      <c r="E128" s="54" t="n">
        <f aca="true">$A$2*INDIRECT($A128&amp;"."&amp;ADDRESS($C128+E$1,$A$1))</f>
        <v>-2044.17997119685</v>
      </c>
      <c r="F128" s="54" t="n">
        <f aca="true">$A$2*INDIRECT($A128&amp;"."&amp;ADDRESS($C128+F$1,$A$1))</f>
        <v>138973.16799712</v>
      </c>
      <c r="G128" s="54" t="n">
        <f aca="true">$A$2*INDIRECT($A128&amp;"."&amp;ADDRESS($C128+G$1,$A$1))</f>
        <v>123.8670219515</v>
      </c>
      <c r="H128" s="54" t="n">
        <f aca="true">$A$2*INDIRECT($A128&amp;"."&amp;ADDRESS($C128+H$1,$A$1))</f>
        <v>0.186409765062465</v>
      </c>
      <c r="I128" s="55" t="str">
        <f aca="false">IF(A128="FEMALE","F","")</f>
        <v>F</v>
      </c>
    </row>
    <row r="129" customFormat="false" ht="12.8" hidden="false" customHeight="false" outlineLevel="0" collapsed="false">
      <c r="A129" s="35" t="s">
        <v>14</v>
      </c>
      <c r="B129" s="0" t="n">
        <v>62</v>
      </c>
      <c r="C129" s="20" t="n">
        <f aca="false">6*$B129-9</f>
        <v>363</v>
      </c>
      <c r="D129" s="53" t="n">
        <f aca="true">INDIRECT($A129&amp;"."&amp;ADDRESS($B129,1))</f>
        <v>87</v>
      </c>
      <c r="E129" s="54" t="n">
        <f aca="true">$A$2*INDIRECT($A129&amp;"."&amp;ADDRESS($C129+E$1,$A$1))</f>
        <v>-1559.78833840677</v>
      </c>
      <c r="F129" s="54" t="n">
        <f aca="true">$A$2*INDIRECT($A129&amp;"."&amp;ADDRESS($C129+F$1,$A$1))</f>
        <v>140608.062167174</v>
      </c>
      <c r="G129" s="54" t="n">
        <f aca="true">$A$2*INDIRECT($A129&amp;"."&amp;ADDRESS($C129+G$1,$A$1))</f>
        <v>128.903687226109</v>
      </c>
      <c r="H129" s="54" t="n">
        <f aca="true">$A$2*INDIRECT($A129&amp;"."&amp;ADDRESS($C129+H$1,$A$1))</f>
        <v>0.202990657651188</v>
      </c>
      <c r="I129" s="55" t="str">
        <f aca="false">IF(A129="FEMALE","F","")</f>
        <v>F</v>
      </c>
    </row>
    <row r="130" customFormat="false" ht="12.8" hidden="false" customHeight="false" outlineLevel="0" collapsed="false">
      <c r="A130" s="35" t="s">
        <v>14</v>
      </c>
      <c r="B130" s="0" t="n">
        <v>63</v>
      </c>
      <c r="C130" s="20" t="n">
        <f aca="false">6*$B130-9</f>
        <v>369</v>
      </c>
      <c r="D130" s="53" t="n">
        <f aca="true">INDIRECT($A130&amp;"."&amp;ADDRESS($B130,1))</f>
        <v>88</v>
      </c>
      <c r="E130" s="54" t="n">
        <f aca="true">$A$2*INDIRECT($A130&amp;"."&amp;ADDRESS($C130+E$1,$A$1))</f>
        <v>-2079.88568462453</v>
      </c>
      <c r="F130" s="54" t="n">
        <f aca="true">$A$2*INDIRECT($A130&amp;"."&amp;ADDRESS($C130+F$1,$A$1))</f>
        <v>142371.530235129</v>
      </c>
      <c r="G130" s="54" t="n">
        <f aca="true">$A$2*INDIRECT($A130&amp;"."&amp;ADDRESS($C130+G$1,$A$1))</f>
        <v>133.654991150217</v>
      </c>
      <c r="H130" s="54" t="n">
        <f aca="true">$A$2*INDIRECT($A130&amp;"."&amp;ADDRESS($C130+H$1,$A$1))</f>
        <v>0.224542038111045</v>
      </c>
      <c r="I130" s="55" t="str">
        <f aca="false">IF(A130="FEMALE","F","")</f>
        <v>F</v>
      </c>
    </row>
    <row r="131" customFormat="false" ht="12.8" hidden="false" customHeight="false" outlineLevel="0" collapsed="false">
      <c r="A131" s="35" t="s">
        <v>14</v>
      </c>
      <c r="B131" s="0" t="n">
        <v>64</v>
      </c>
      <c r="C131" s="20" t="n">
        <f aca="false">6*$B131-9</f>
        <v>375</v>
      </c>
      <c r="D131" s="53" t="n">
        <f aca="true">INDIRECT($A131&amp;"."&amp;ADDRESS($B131,1))</f>
        <v>89</v>
      </c>
      <c r="E131" s="54" t="n">
        <f aca="true">$A$2*INDIRECT($A131&amp;"."&amp;ADDRESS($C131+E$1,$A$1))</f>
        <v>-2712.85172555935</v>
      </c>
      <c r="F131" s="54" t="n">
        <f aca="true">$A$2*INDIRECT($A131&amp;"."&amp;ADDRESS($C131+F$1,$A$1))</f>
        <v>144274.410172556</v>
      </c>
      <c r="G131" s="54" t="n">
        <f aca="true">$A$2*INDIRECT($A131&amp;"."&amp;ADDRESS($C131+G$1,$A$1))</f>
        <v>137.833050103962</v>
      </c>
      <c r="H131" s="54" t="n">
        <f aca="true">$A$2*INDIRECT($A131&amp;"."&amp;ADDRESS($C131+H$1,$A$1))</f>
        <v>0.253180697765077</v>
      </c>
      <c r="I131" s="55" t="str">
        <f aca="false">IF(A131="FEMALE","F","")</f>
        <v>F</v>
      </c>
    </row>
    <row r="132" customFormat="false" ht="12.8" hidden="false" customHeight="false" outlineLevel="0" collapsed="false">
      <c r="A132" s="35" t="s">
        <v>14</v>
      </c>
      <c r="B132" s="0" t="n">
        <v>65</v>
      </c>
      <c r="C132" s="20" t="n">
        <f aca="false">6*$B132-9</f>
        <v>381</v>
      </c>
      <c r="D132" s="53" t="n">
        <f aca="true">INDIRECT($A132&amp;"."&amp;ADDRESS($B132,1))</f>
        <v>90</v>
      </c>
      <c r="E132" s="54" t="n">
        <f aca="true">$A$2*INDIRECT($A132&amp;"."&amp;ADDRESS($C132+E$1,$A$1))</f>
        <v>-1331.50470204091</v>
      </c>
      <c r="F132" s="54" t="n">
        <f aca="true">$A$2*INDIRECT($A132&amp;"."&amp;ADDRESS($C132+F$1,$A$1))</f>
        <v>146140.44213687</v>
      </c>
      <c r="G132" s="54" t="n">
        <f aca="true">$A$2*INDIRECT($A132&amp;"."&amp;ADDRESS($C132+G$1,$A$1))</f>
        <v>144.314753135204</v>
      </c>
      <c r="H132" s="54" t="n">
        <f aca="true">$A$2*INDIRECT($A132&amp;"."&amp;ADDRESS($C132+H$1,$A$1))</f>
        <v>0.278284597045106</v>
      </c>
      <c r="I132" s="55" t="str">
        <f aca="false">IF(A132="FEMALE","F","")</f>
        <v>F</v>
      </c>
    </row>
    <row r="133" customFormat="false" ht="12.8" hidden="false" customHeight="false" outlineLevel="0" collapsed="false">
      <c r="A133" s="35" t="s">
        <v>14</v>
      </c>
      <c r="B133" s="0" t="n">
        <v>66</v>
      </c>
      <c r="C133" s="20" t="n">
        <f aca="false">6*$B133-9</f>
        <v>387</v>
      </c>
      <c r="D133" s="53" t="n">
        <f aca="true">INDIRECT($A133&amp;"."&amp;ADDRESS($B133,1))</f>
        <v>91</v>
      </c>
      <c r="E133" s="54" t="n">
        <f aca="true">$A$2*INDIRECT($A133&amp;"."&amp;ADDRESS($C133+E$1,$A$1))</f>
        <v>-1707.1049850012</v>
      </c>
      <c r="F133" s="54" t="n">
        <f aca="true">$A$2*INDIRECT($A133&amp;"."&amp;ADDRESS($C133+F$1,$A$1))</f>
        <v>148186.335498499</v>
      </c>
      <c r="G133" s="54" t="n">
        <f aca="true">$A$2*INDIRECT($A133&amp;"."&amp;ADDRESS($C133+G$1,$A$1))</f>
        <v>150.192064883608</v>
      </c>
      <c r="H133" s="54" t="n">
        <f aca="true">$A$2*INDIRECT($A133&amp;"."&amp;ADDRESS($C133+H$1,$A$1))</f>
        <v>0.311662206738165</v>
      </c>
      <c r="I133" s="55" t="str">
        <f aca="false">IF(A133="FEMALE","F","")</f>
        <v>F</v>
      </c>
    </row>
    <row r="134" customFormat="false" ht="12.8" hidden="false" customHeight="false" outlineLevel="0" collapsed="false">
      <c r="A134" s="35" t="s">
        <v>14</v>
      </c>
      <c r="B134" s="0" t="n">
        <v>67</v>
      </c>
      <c r="C134" s="20" t="n">
        <f aca="false">6*$B134-9</f>
        <v>393</v>
      </c>
      <c r="D134" s="53" t="n">
        <f aca="true">INDIRECT($A134&amp;"."&amp;ADDRESS($B134,1))</f>
        <v>92</v>
      </c>
      <c r="E134" s="54" t="n">
        <f aca="true">$A$2*INDIRECT($A134&amp;"."&amp;ADDRESS($C134+E$1,$A$1))</f>
        <v>-4369.78904762064</v>
      </c>
      <c r="F134" s="54" t="n">
        <f aca="true">$A$2*INDIRECT($A134&amp;"."&amp;ADDRESS($C134+F$1,$A$1))</f>
        <v>150534.895571428</v>
      </c>
      <c r="G134" s="54" t="n">
        <f aca="true">$A$2*INDIRECT($A134&amp;"."&amp;ADDRESS($C134+G$1,$A$1))</f>
        <v>153.627122842261</v>
      </c>
      <c r="H134" s="54" t="n">
        <f aca="true">$A$2*INDIRECT($A134&amp;"."&amp;ADDRESS($C134+H$1,$A$1))</f>
        <v>0.362040150669589</v>
      </c>
      <c r="I134" s="55" t="str">
        <f aca="false">IF(A134="FEMALE","F","")</f>
        <v>F</v>
      </c>
    </row>
    <row r="135" customFormat="false" ht="12.8" hidden="false" customHeight="false" outlineLevel="0" collapsed="false">
      <c r="A135" s="35" t="s">
        <v>14</v>
      </c>
      <c r="B135" s="0" t="n">
        <v>68</v>
      </c>
      <c r="C135" s="20" t="n">
        <f aca="false">6*$B135-9</f>
        <v>399</v>
      </c>
      <c r="D135" s="53" t="n">
        <f aca="true">INDIRECT($A135&amp;"."&amp;ADDRESS($B135,1))</f>
        <v>93</v>
      </c>
      <c r="E135" s="54" t="n">
        <f aca="true">$A$2*INDIRECT($A135&amp;"."&amp;ADDRESS($C135+E$1,$A$1))</f>
        <v>-3140.65540256581</v>
      </c>
      <c r="F135" s="54" t="n">
        <f aca="true">$A$2*INDIRECT($A135&amp;"."&amp;ADDRESS($C135+F$1,$A$1))</f>
        <v>152768.232206923</v>
      </c>
      <c r="G135" s="54" t="n">
        <f aca="true">$A$2*INDIRECT($A135&amp;"."&amp;ADDRESS($C135+G$1,$A$1))</f>
        <v>160.876384086924</v>
      </c>
      <c r="H135" s="54" t="n">
        <f aca="true">$A$2*INDIRECT($A135&amp;"."&amp;ADDRESS($C135+H$1,$A$1))</f>
        <v>0.406393009164843</v>
      </c>
      <c r="I135" s="55" t="str">
        <f aca="false">IF(A135="FEMALE","F","")</f>
        <v>F</v>
      </c>
    </row>
    <row r="136" customFormat="false" ht="12.8" hidden="false" customHeight="false" outlineLevel="0" collapsed="false">
      <c r="A136" s="35" t="s">
        <v>14</v>
      </c>
      <c r="B136" s="0" t="n">
        <v>69</v>
      </c>
      <c r="C136" s="20" t="n">
        <f aca="false">6*$B136-9</f>
        <v>405</v>
      </c>
      <c r="D136" s="53" t="n">
        <f aca="true">INDIRECT($A136&amp;"."&amp;ADDRESS($B136,1))</f>
        <v>94</v>
      </c>
      <c r="E136" s="54" t="n">
        <f aca="true">$A$2*INDIRECT($A136&amp;"."&amp;ADDRESS($C136+E$1,$A$1))</f>
        <v>-7408.94719402506</v>
      </c>
      <c r="F136" s="54" t="n">
        <f aca="true">$A$2*INDIRECT($A136&amp;"."&amp;ADDRESS($C136+F$1,$A$1))</f>
        <v>155471.103052736</v>
      </c>
      <c r="G136" s="54" t="n">
        <f aca="true">$A$2*INDIRECT($A136&amp;"."&amp;ADDRESS($C136+G$1,$A$1))</f>
        <v>163.718421515848</v>
      </c>
      <c r="H136" s="54" t="n">
        <f aca="true">$A$2*INDIRECT($A136&amp;"."&amp;ADDRESS($C136+H$1,$A$1))</f>
        <v>0.478364854050255</v>
      </c>
      <c r="I136" s="55" t="str">
        <f aca="false">IF(A136="FEMALE","F","")</f>
        <v>F</v>
      </c>
    </row>
    <row r="137" customFormat="false" ht="12.8" hidden="false" customHeight="false" outlineLevel="0" collapsed="false">
      <c r="A137" s="35" t="s">
        <v>14</v>
      </c>
      <c r="B137" s="0" t="n">
        <v>70</v>
      </c>
      <c r="C137" s="20" t="n">
        <f aca="false">6*$B137-9</f>
        <v>411</v>
      </c>
      <c r="D137" s="53" t="n">
        <f aca="true">INDIRECT($A137&amp;"."&amp;ADDRESS($B137,1))</f>
        <v>95</v>
      </c>
      <c r="E137" s="54" t="n">
        <f aca="true">$A$2*INDIRECT($A137&amp;"."&amp;ADDRESS($C137+E$1,$A$1))</f>
        <v>-6868.58117544512</v>
      </c>
      <c r="F137" s="54" t="n">
        <f aca="true">$A$2*INDIRECT($A137&amp;"."&amp;ADDRESS($C137+F$1,$A$1))</f>
        <v>158049.358117544</v>
      </c>
      <c r="G137" s="54" t="n">
        <f aca="true">$A$2*INDIRECT($A137&amp;"."&amp;ADDRESS($C137+G$1,$A$1))</f>
        <v>171.286581252742</v>
      </c>
      <c r="H137" s="54" t="n">
        <f aca="true">$A$2*INDIRECT($A137&amp;"."&amp;ADDRESS($C137+H$1,$A$1))</f>
        <v>0.544308226082758</v>
      </c>
      <c r="I137" s="55" t="str">
        <f aca="false">IF(A137="FEMALE","F","")</f>
        <v>F</v>
      </c>
    </row>
    <row r="138" customFormat="false" ht="12.8" hidden="false" customHeight="false" outlineLevel="0" collapsed="false">
      <c r="A138" s="35" t="s">
        <v>14</v>
      </c>
      <c r="B138" s="0" t="n">
        <v>71</v>
      </c>
      <c r="C138" s="20" t="n">
        <f aca="false">6*$B138-9</f>
        <v>417</v>
      </c>
      <c r="D138" s="53" t="n">
        <f aca="true">INDIRECT($A138&amp;"."&amp;ADDRESS($B138,1))</f>
        <v>96</v>
      </c>
      <c r="E138" s="54" t="n">
        <f aca="true">$A$2*INDIRECT($A138&amp;"."&amp;ADDRESS($C138+E$1,$A$1))</f>
        <v>-8426.55269532314</v>
      </c>
      <c r="F138" s="54" t="n">
        <f aca="true">$A$2*INDIRECT($A138&amp;"."&amp;ADDRESS($C138+F$1,$A$1))</f>
        <v>160899.946936198</v>
      </c>
      <c r="G138" s="54" t="n">
        <f aca="true">$A$2*INDIRECT($A138&amp;"."&amp;ADDRESS($C138+G$1,$A$1))</f>
        <v>177.499781903067</v>
      </c>
      <c r="H138" s="54" t="n">
        <f aca="true">$A$2*INDIRECT($A138&amp;"."&amp;ADDRESS($C138+H$1,$A$1))</f>
        <v>0.631703503163674</v>
      </c>
      <c r="I138" s="55" t="str">
        <f aca="false">IF(A138="FEMALE","F","")</f>
        <v>F</v>
      </c>
    </row>
    <row r="139" customFormat="false" ht="12.8" hidden="false" customHeight="false" outlineLevel="0" collapsed="false">
      <c r="A139" s="35" t="s">
        <v>14</v>
      </c>
      <c r="B139" s="0" t="n">
        <v>72</v>
      </c>
      <c r="C139" s="20" t="n">
        <f aca="false">6*$B139-9</f>
        <v>423</v>
      </c>
      <c r="D139" s="53" t="n">
        <f aca="true">INDIRECT($A139&amp;"."&amp;ADDRESS($B139,1))</f>
        <v>97</v>
      </c>
      <c r="E139" s="54" t="n">
        <f aca="true">$A$2*INDIRECT($A139&amp;"."&amp;ADDRESS($C139+E$1,$A$1))</f>
        <v>-13257.0768385677</v>
      </c>
      <c r="F139" s="54" t="n">
        <f aca="true">$A$2*INDIRECT($A139&amp;"."&amp;ADDRESS($C139+F$1,$A$1))</f>
        <v>164186.124350523</v>
      </c>
      <c r="G139" s="54" t="n">
        <f aca="true">$A$2*INDIRECT($A139&amp;"."&amp;ADDRESS($C139+G$1,$A$1))</f>
        <v>180.489014647528</v>
      </c>
      <c r="H139" s="54" t="n">
        <f aca="true">$A$2*INDIRECT($A139&amp;"."&amp;ADDRESS($C139+H$1,$A$1))</f>
        <v>0.75046374033685</v>
      </c>
      <c r="I139" s="55" t="str">
        <f aca="false">IF(A139="FEMALE","F","")</f>
        <v>F</v>
      </c>
    </row>
    <row r="140" customFormat="false" ht="12.8" hidden="false" customHeight="false" outlineLevel="0" collapsed="false">
      <c r="A140" s="35" t="s">
        <v>14</v>
      </c>
      <c r="B140" s="0" t="n">
        <v>73</v>
      </c>
      <c r="C140" s="20" t="n">
        <f aca="false">6*$B140-9</f>
        <v>429</v>
      </c>
      <c r="D140" s="53" t="n">
        <f aca="true">INDIRECT($A140&amp;"."&amp;ADDRESS($B140,1))</f>
        <v>98</v>
      </c>
      <c r="E140" s="54" t="n">
        <f aca="true">$A$2*INDIRECT($A140&amp;"."&amp;ADDRESS($C140+E$1,$A$1))</f>
        <v>-13873.2194072721</v>
      </c>
      <c r="F140" s="54" t="n">
        <f aca="true">$A$2*INDIRECT($A140&amp;"."&amp;ADDRESS($C140+F$1,$A$1))</f>
        <v>167465.446940727</v>
      </c>
      <c r="G140" s="54" t="n">
        <f aca="true">$A$2*INDIRECT($A140&amp;"."&amp;ADDRESS($C140+G$1,$A$1))</f>
        <v>186.782073449423</v>
      </c>
      <c r="H140" s="54" t="n">
        <f aca="true">$A$2*INDIRECT($A140&amp;"."&amp;ADDRESS($C140+H$1,$A$1))</f>
        <v>0.88131287904827</v>
      </c>
      <c r="I140" s="55" t="str">
        <f aca="false">IF(A140="FEMALE","F","")</f>
        <v>F</v>
      </c>
    </row>
  </sheetData>
  <dataValidations count="2">
    <dataValidation allowBlank="true" operator="equal" showDropDown="false" showErrorMessage="true" showInputMessage="false" sqref="B2 K6:K7 L8:L9" type="list">
      <formula1>"Days,Seconds,Milliseconds"</formula1>
      <formula2>0</formula2>
    </dataValidation>
    <dataValidation allowBlank="true" operator="equal" showDropDown="false" showErrorMessage="true" showInputMessage="false" sqref="A3:A1140" type="list">
      <formula1>"MALE,FEMALE"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:F140"/>
    </sheetView>
  </sheetViews>
  <sheetFormatPr defaultColWidth="11.55078125" defaultRowHeight="12.8" zeroHeight="false" outlineLevelRow="0" outlineLevelCol="0"/>
  <sheetData>
    <row r="1" customFormat="false" ht="12.8" hidden="false" customHeight="false" outlineLevel="0" collapsed="false">
      <c r="A1" s="49" t="s">
        <v>15</v>
      </c>
      <c r="B1" s="50" t="s">
        <v>16</v>
      </c>
      <c r="C1" s="50" t="s">
        <v>17</v>
      </c>
      <c r="D1" s="50" t="s">
        <v>18</v>
      </c>
      <c r="E1" s="50" t="s">
        <v>19</v>
      </c>
      <c r="F1" s="51" t="s">
        <v>20</v>
      </c>
    </row>
    <row r="2" customFormat="false" ht="12.8" hidden="false" customHeight="false" outlineLevel="0" collapsed="false">
      <c r="A2" s="53"/>
      <c r="B2" s="54"/>
      <c r="C2" s="54"/>
      <c r="D2" s="54"/>
      <c r="E2" s="54"/>
      <c r="F2" s="55"/>
    </row>
    <row r="3" customFormat="false" ht="12.8" hidden="false" customHeight="false" outlineLevel="0" collapsed="false">
      <c r="A3" s="53" t="n">
        <v>30</v>
      </c>
      <c r="B3" s="54" t="n">
        <v>7287.39933327386</v>
      </c>
      <c r="C3" s="54" t="n">
        <v>95626.4684000055</v>
      </c>
      <c r="D3" s="54" t="n">
        <v>45.41184197902</v>
      </c>
      <c r="E3" s="54" t="n">
        <v>0.0155455859385455</v>
      </c>
      <c r="F3" s="55"/>
    </row>
    <row r="4" customFormat="false" ht="12.8" hidden="false" customHeight="false" outlineLevel="0" collapsed="false">
      <c r="A4" s="53" t="n">
        <v>31</v>
      </c>
      <c r="B4" s="54" t="n">
        <v>7287.39933327386</v>
      </c>
      <c r="C4" s="54" t="n">
        <v>95626.4684000055</v>
      </c>
      <c r="D4" s="54" t="n">
        <v>45.41184197902</v>
      </c>
      <c r="E4" s="54" t="n">
        <v>0.0155455859385455</v>
      </c>
      <c r="F4" s="55"/>
    </row>
    <row r="5" customFormat="false" ht="12.8" hidden="false" customHeight="false" outlineLevel="0" collapsed="false">
      <c r="A5" s="53" t="n">
        <v>32</v>
      </c>
      <c r="B5" s="54" t="n">
        <v>7287.39933327386</v>
      </c>
      <c r="C5" s="54" t="n">
        <v>95626.4684000055</v>
      </c>
      <c r="D5" s="54" t="n">
        <v>45.41184197902</v>
      </c>
      <c r="E5" s="54" t="n">
        <v>0.0155455859385455</v>
      </c>
      <c r="F5" s="55"/>
    </row>
    <row r="6" customFormat="false" ht="12.8" hidden="false" customHeight="false" outlineLevel="0" collapsed="false">
      <c r="A6" s="53" t="n">
        <v>33</v>
      </c>
      <c r="B6" s="54" t="n">
        <v>7287.39933327386</v>
      </c>
      <c r="C6" s="54" t="n">
        <v>95626.4684000055</v>
      </c>
      <c r="D6" s="54" t="n">
        <v>45.41184197902</v>
      </c>
      <c r="E6" s="54" t="n">
        <v>0.0155455859385455</v>
      </c>
      <c r="F6" s="55"/>
    </row>
    <row r="7" customFormat="false" ht="12.8" hidden="false" customHeight="false" outlineLevel="0" collapsed="false">
      <c r="A7" s="53" t="n">
        <v>34</v>
      </c>
      <c r="B7" s="54" t="n">
        <v>7287.39933327386</v>
      </c>
      <c r="C7" s="54" t="n">
        <v>95626.4684000055</v>
      </c>
      <c r="D7" s="54" t="n">
        <v>45.41184197902</v>
      </c>
      <c r="E7" s="54" t="n">
        <v>0.0155455859385455</v>
      </c>
      <c r="F7" s="55"/>
    </row>
    <row r="8" customFormat="false" ht="12.8" hidden="false" customHeight="false" outlineLevel="0" collapsed="false">
      <c r="A8" s="53" t="n">
        <v>35</v>
      </c>
      <c r="B8" s="54" t="n">
        <v>7287.39933327386</v>
      </c>
      <c r="C8" s="54" t="n">
        <v>95626.4684000055</v>
      </c>
      <c r="D8" s="54" t="n">
        <v>45.41184197902</v>
      </c>
      <c r="E8" s="54" t="n">
        <v>0.0155455859385455</v>
      </c>
      <c r="F8" s="55"/>
    </row>
    <row r="9" customFormat="false" ht="12.8" hidden="false" customHeight="false" outlineLevel="0" collapsed="false">
      <c r="A9" s="53" t="n">
        <v>36</v>
      </c>
      <c r="B9" s="54" t="n">
        <v>7287.39933327386</v>
      </c>
      <c r="C9" s="54" t="n">
        <v>95626.4684000055</v>
      </c>
      <c r="D9" s="54" t="n">
        <v>45.41184197902</v>
      </c>
      <c r="E9" s="54" t="n">
        <v>0.0155455859385455</v>
      </c>
      <c r="F9" s="55"/>
    </row>
    <row r="10" customFormat="false" ht="12.8" hidden="false" customHeight="false" outlineLevel="0" collapsed="false">
      <c r="A10" s="53" t="n">
        <v>37</v>
      </c>
      <c r="B10" s="54" t="n">
        <v>7287.39933327386</v>
      </c>
      <c r="C10" s="54" t="n">
        <v>95626.4684000055</v>
      </c>
      <c r="D10" s="54" t="n">
        <v>45.41184197902</v>
      </c>
      <c r="E10" s="54" t="n">
        <v>0.0155455859385455</v>
      </c>
      <c r="F10" s="55"/>
    </row>
    <row r="11" customFormat="false" ht="12.8" hidden="false" customHeight="false" outlineLevel="0" collapsed="false">
      <c r="A11" s="53" t="n">
        <v>38</v>
      </c>
      <c r="B11" s="54" t="n">
        <v>3763.03780338426</v>
      </c>
      <c r="C11" s="54" t="n">
        <v>95977.8628863279</v>
      </c>
      <c r="D11" s="54" t="n">
        <v>44.9955691652469</v>
      </c>
      <c r="E11" s="54" t="n">
        <v>0.0176490012359034</v>
      </c>
      <c r="F11" s="55"/>
    </row>
    <row r="12" customFormat="false" ht="12.8" hidden="false" customHeight="false" outlineLevel="0" collapsed="false">
      <c r="A12" s="53" t="n">
        <v>39</v>
      </c>
      <c r="B12" s="54" t="n">
        <v>238.676273499029</v>
      </c>
      <c r="C12" s="54" t="n">
        <v>96329.2573726501</v>
      </c>
      <c r="D12" s="54" t="n">
        <v>44.5792963514795</v>
      </c>
      <c r="E12" s="54" t="n">
        <v>0.0197524165332365</v>
      </c>
      <c r="F12" s="55"/>
    </row>
    <row r="13" customFormat="false" ht="12.8" hidden="false" customHeight="false" outlineLevel="0" collapsed="false">
      <c r="A13" s="53" t="n">
        <v>40</v>
      </c>
      <c r="B13" s="54" t="n">
        <v>640.745742643666</v>
      </c>
      <c r="C13" s="54" t="n">
        <v>96331.7587590689</v>
      </c>
      <c r="D13" s="54" t="n">
        <v>50.7644808789013</v>
      </c>
      <c r="E13" s="54" t="n">
        <v>0.0135271013806094</v>
      </c>
      <c r="F13" s="55"/>
    </row>
    <row r="14" customFormat="false" ht="12.8" hidden="false" customHeight="false" outlineLevel="0" collapsed="false">
      <c r="A14" s="53" t="n">
        <v>41</v>
      </c>
      <c r="B14" s="54" t="n">
        <v>1422.48812768911</v>
      </c>
      <c r="C14" s="54" t="n">
        <v>96384.8345205637</v>
      </c>
      <c r="D14" s="54" t="n">
        <v>52.2941090891835</v>
      </c>
      <c r="E14" s="54" t="n">
        <v>0.008024320422683</v>
      </c>
      <c r="F14" s="55"/>
    </row>
    <row r="15" customFormat="false" ht="12.8" hidden="false" customHeight="false" outlineLevel="0" collapsed="false">
      <c r="A15" s="53" t="n">
        <v>42</v>
      </c>
      <c r="B15" s="54" t="n">
        <v>782.473755318193</v>
      </c>
      <c r="C15" s="54" t="n">
        <v>96549.877624468</v>
      </c>
      <c r="D15" s="54" t="n">
        <v>52.2737584125614</v>
      </c>
      <c r="E15" s="54" t="n">
        <v>0.00913137196643425</v>
      </c>
      <c r="F15" s="55"/>
    </row>
    <row r="16" customFormat="false" ht="12.8" hidden="false" customHeight="false" outlineLevel="0" collapsed="false">
      <c r="A16" s="53" t="n">
        <v>43</v>
      </c>
      <c r="B16" s="54" t="n">
        <v>-315.423946401869</v>
      </c>
      <c r="C16" s="54" t="n">
        <v>96830.5007279731</v>
      </c>
      <c r="D16" s="54" t="n">
        <v>50.6074676423832</v>
      </c>
      <c r="E16" s="54" t="n">
        <v>0.0175538531196889</v>
      </c>
      <c r="F16" s="55"/>
    </row>
    <row r="17" customFormat="false" ht="12.8" hidden="false" customHeight="false" outlineLevel="0" collapsed="false">
      <c r="A17" s="53" t="n">
        <v>44</v>
      </c>
      <c r="B17" s="54" t="n">
        <v>-30.0449980043686</v>
      </c>
      <c r="C17" s="54" t="n">
        <v>96982.1711664666</v>
      </c>
      <c r="D17" s="54" t="n">
        <v>51.7951929740695</v>
      </c>
      <c r="E17" s="54" t="n">
        <v>0.0136076497004332</v>
      </c>
      <c r="F17" s="55"/>
    </row>
    <row r="18" customFormat="false" ht="12.8" hidden="false" customHeight="false" outlineLevel="0" collapsed="false">
      <c r="A18" s="53" t="n">
        <v>45</v>
      </c>
      <c r="B18" s="54" t="n">
        <v>1110.82766269666</v>
      </c>
      <c r="C18" s="54" t="n">
        <v>97148.29223373</v>
      </c>
      <c r="D18" s="54" t="n">
        <v>52.5990734790423</v>
      </c>
      <c r="E18" s="54" t="n">
        <v>0.0124838347129331</v>
      </c>
      <c r="F18" s="55"/>
    </row>
    <row r="19" customFormat="false" ht="12.8" hidden="false" customHeight="false" outlineLevel="0" collapsed="false">
      <c r="A19" s="53" t="n">
        <v>46</v>
      </c>
      <c r="B19" s="54" t="n">
        <v>788.25457129577</v>
      </c>
      <c r="C19" s="54" t="n">
        <v>97336.7995428696</v>
      </c>
      <c r="D19" s="54" t="n">
        <v>53.8516137050248</v>
      </c>
      <c r="E19" s="54" t="n">
        <v>0.00901846540419367</v>
      </c>
      <c r="F19" s="55"/>
    </row>
    <row r="20" customFormat="false" ht="12.8" hidden="false" customHeight="false" outlineLevel="0" collapsed="false">
      <c r="A20" s="53" t="n">
        <v>47</v>
      </c>
      <c r="B20" s="54" t="n">
        <v>-417.167494207413</v>
      </c>
      <c r="C20" s="54" t="n">
        <v>97680.2584160867</v>
      </c>
      <c r="D20" s="54" t="n">
        <v>52.6028363435267</v>
      </c>
      <c r="E20" s="54" t="n">
        <v>0.0162858234544559</v>
      </c>
      <c r="F20" s="55"/>
    </row>
    <row r="21" customFormat="false" ht="12.8" hidden="false" customHeight="false" outlineLevel="0" collapsed="false">
      <c r="A21" s="53" t="n">
        <v>48</v>
      </c>
      <c r="B21" s="54" t="n">
        <v>2037.9375601082</v>
      </c>
      <c r="C21" s="54" t="n">
        <v>97797.2479106555</v>
      </c>
      <c r="D21" s="54" t="n">
        <v>55.3742091440406</v>
      </c>
      <c r="E21" s="54" t="n">
        <v>0.00739705286244665</v>
      </c>
      <c r="F21" s="55"/>
    </row>
    <row r="22" customFormat="false" ht="12.8" hidden="false" customHeight="false" outlineLevel="0" collapsed="false">
      <c r="A22" s="53" t="n">
        <v>49</v>
      </c>
      <c r="B22" s="54" t="n">
        <v>1296.81659866684</v>
      </c>
      <c r="C22" s="54" t="n">
        <v>98170.3183401333</v>
      </c>
      <c r="D22" s="54" t="n">
        <v>54.3821690902028</v>
      </c>
      <c r="E22" s="54" t="n">
        <v>0.013734050807339</v>
      </c>
      <c r="F22" s="55"/>
    </row>
    <row r="23" customFormat="false" ht="12.8" hidden="false" customHeight="false" outlineLevel="0" collapsed="false">
      <c r="A23" s="53" t="n">
        <v>50</v>
      </c>
      <c r="B23" s="54" t="n">
        <v>1405.62692679063</v>
      </c>
      <c r="C23" s="54" t="n">
        <v>98464.6456406546</v>
      </c>
      <c r="D23" s="54" t="n">
        <v>55.1008840242556</v>
      </c>
      <c r="E23" s="54" t="n">
        <v>0.0132364532530604</v>
      </c>
      <c r="F23" s="55"/>
    </row>
    <row r="24" customFormat="false" ht="12.8" hidden="false" customHeight="false" outlineLevel="0" collapsed="false">
      <c r="A24" s="53" t="n">
        <v>51</v>
      </c>
      <c r="B24" s="54" t="n">
        <v>92.680497463777</v>
      </c>
      <c r="C24" s="54" t="n">
        <v>98870.9402835865</v>
      </c>
      <c r="D24" s="54" t="n">
        <v>54.2696200714001</v>
      </c>
      <c r="E24" s="54" t="n">
        <v>0.0193486882004773</v>
      </c>
      <c r="F24" s="55"/>
    </row>
    <row r="25" customFormat="false" ht="12.8" hidden="false" customHeight="false" outlineLevel="0" collapsed="false">
      <c r="A25" s="53" t="n">
        <v>52</v>
      </c>
      <c r="B25" s="54" t="n">
        <v>1906.9158274374</v>
      </c>
      <c r="C25" s="54" t="n">
        <v>99100.9750839232</v>
      </c>
      <c r="D25" s="54" t="n">
        <v>56.3152451666129</v>
      </c>
      <c r="E25" s="54" t="n">
        <v>0.0148388835788567</v>
      </c>
      <c r="F25" s="55"/>
    </row>
    <row r="26" customFormat="false" ht="12.8" hidden="false" customHeight="false" outlineLevel="0" collapsed="false">
      <c r="A26" s="53" t="n">
        <v>53</v>
      </c>
      <c r="B26" s="54" t="n">
        <v>-1255.10653945722</v>
      </c>
      <c r="C26" s="54" t="n">
        <v>99638.0106539451</v>
      </c>
      <c r="D26" s="54" t="n">
        <v>54.4786232545817</v>
      </c>
      <c r="E26" s="54" t="n">
        <v>0.0245137995986476</v>
      </c>
      <c r="F26" s="55"/>
    </row>
    <row r="27" customFormat="false" ht="12.8" hidden="false" customHeight="false" outlineLevel="0" collapsed="false">
      <c r="A27" s="53" t="n">
        <v>54</v>
      </c>
      <c r="B27" s="54" t="n">
        <v>1023.42989458106</v>
      </c>
      <c r="C27" s="54" t="n">
        <v>99897.6570105421</v>
      </c>
      <c r="D27" s="54" t="n">
        <v>56.7809856574646</v>
      </c>
      <c r="E27" s="54" t="n">
        <v>0.0190736348715925</v>
      </c>
      <c r="F27" s="55"/>
    </row>
    <row r="28" customFormat="false" ht="12.8" hidden="false" customHeight="false" outlineLevel="0" collapsed="false">
      <c r="A28" s="53" t="n">
        <v>55</v>
      </c>
      <c r="B28" s="54" t="n">
        <v>100.177890087538</v>
      </c>
      <c r="C28" s="54" t="n">
        <v>100320.190544324</v>
      </c>
      <c r="D28" s="54" t="n">
        <v>57.4145350205563</v>
      </c>
      <c r="E28" s="54" t="n">
        <v>0.019202254750768</v>
      </c>
      <c r="F28" s="55"/>
    </row>
    <row r="29" customFormat="false" ht="12.8" hidden="false" customHeight="false" outlineLevel="0" collapsed="false">
      <c r="A29" s="53" t="n">
        <v>56</v>
      </c>
      <c r="B29" s="54" t="n">
        <v>32.4195979169603</v>
      </c>
      <c r="C29" s="54" t="n">
        <v>100757.174706874</v>
      </c>
      <c r="D29" s="54" t="n">
        <v>57.6642395569782</v>
      </c>
      <c r="E29" s="54" t="n">
        <v>0.0221532630614291</v>
      </c>
      <c r="F29" s="55"/>
    </row>
    <row r="30" customFormat="false" ht="12.8" hidden="false" customHeight="false" outlineLevel="0" collapsed="false">
      <c r="A30" s="53" t="n">
        <v>57</v>
      </c>
      <c r="B30" s="54" t="n">
        <v>778.466023366633</v>
      </c>
      <c r="C30" s="54" t="n">
        <v>101119.028397663</v>
      </c>
      <c r="D30" s="54" t="n">
        <v>59.5287378745781</v>
      </c>
      <c r="E30" s="54" t="n">
        <v>0.0189752729810339</v>
      </c>
      <c r="F30" s="55"/>
    </row>
    <row r="31" customFormat="false" ht="12.8" hidden="false" customHeight="false" outlineLevel="0" collapsed="false">
      <c r="A31" s="53" t="n">
        <v>58</v>
      </c>
      <c r="B31" s="54" t="n">
        <v>1138.88226332201</v>
      </c>
      <c r="C31" s="54" t="n">
        <v>101589.236773667</v>
      </c>
      <c r="D31" s="54" t="n">
        <v>59.9392185119627</v>
      </c>
      <c r="E31" s="54" t="n">
        <v>0.0217015182943619</v>
      </c>
      <c r="F31" s="55"/>
    </row>
    <row r="32" customFormat="false" ht="12.8" hidden="false" customHeight="false" outlineLevel="0" collapsed="false">
      <c r="A32" s="53" t="n">
        <v>59</v>
      </c>
      <c r="B32" s="54" t="n">
        <v>35.8527511957445</v>
      </c>
      <c r="C32" s="54" t="n">
        <v>102081.831391546</v>
      </c>
      <c r="D32" s="54" t="n">
        <v>60.7983588703881</v>
      </c>
      <c r="E32" s="54" t="n">
        <v>0.0220862092863228</v>
      </c>
      <c r="F32" s="55"/>
    </row>
    <row r="33" customFormat="false" ht="12.8" hidden="false" customHeight="false" outlineLevel="0" collapsed="false">
      <c r="A33" s="53" t="n">
        <v>60</v>
      </c>
      <c r="B33" s="54" t="n">
        <v>2562.78620972467</v>
      </c>
      <c r="C33" s="54" t="n">
        <v>102444.763045694</v>
      </c>
      <c r="D33" s="54" t="n">
        <v>63.4870883695812</v>
      </c>
      <c r="E33" s="54" t="n">
        <v>0.0166773526746591</v>
      </c>
      <c r="F33" s="55"/>
    </row>
    <row r="34" customFormat="false" ht="12.8" hidden="false" customHeight="false" outlineLevel="0" collapsed="false">
      <c r="A34" s="53" t="n">
        <v>61</v>
      </c>
      <c r="B34" s="54" t="n">
        <v>-419.883389171151</v>
      </c>
      <c r="C34" s="54" t="n">
        <v>103164.905005583</v>
      </c>
      <c r="D34" s="54" t="n">
        <v>61.1503097475221</v>
      </c>
      <c r="E34" s="54" t="n">
        <v>0.0309873057779247</v>
      </c>
      <c r="F34" s="55"/>
    </row>
    <row r="35" customFormat="false" ht="12.8" hidden="false" customHeight="false" outlineLevel="0" collapsed="false">
      <c r="A35" s="53" t="n">
        <v>62</v>
      </c>
      <c r="B35" s="54" t="n">
        <v>221.847559864194</v>
      </c>
      <c r="C35" s="54" t="n">
        <v>103662.190244014</v>
      </c>
      <c r="D35" s="54" t="n">
        <v>62.7377200808731</v>
      </c>
      <c r="E35" s="54" t="n">
        <v>0.0298467273465164</v>
      </c>
      <c r="F35" s="55"/>
    </row>
    <row r="36" customFormat="false" ht="12.8" hidden="false" customHeight="false" outlineLevel="0" collapsed="false">
      <c r="A36" s="53" t="n">
        <v>63</v>
      </c>
      <c r="B36" s="54" t="n">
        <v>-133.212603768734</v>
      </c>
      <c r="C36" s="54" t="n">
        <v>104232.071260376</v>
      </c>
      <c r="D36" s="54" t="n">
        <v>63.6305290212526</v>
      </c>
      <c r="E36" s="54" t="n">
        <v>0.0318986836672495</v>
      </c>
      <c r="F36" s="55"/>
    </row>
    <row r="37" customFormat="false" ht="12.8" hidden="false" customHeight="false" outlineLevel="0" collapsed="false">
      <c r="A37" s="53" t="n">
        <v>64</v>
      </c>
      <c r="B37" s="54" t="n">
        <v>864.439733536761</v>
      </c>
      <c r="C37" s="54" t="n">
        <v>104769.806026646</v>
      </c>
      <c r="D37" s="54" t="n">
        <v>65.1867930422046</v>
      </c>
      <c r="E37" s="54" t="n">
        <v>0.0319445364543572</v>
      </c>
      <c r="F37" s="55"/>
    </row>
    <row r="38" customFormat="false" ht="12.8" hidden="false" customHeight="false" outlineLevel="0" collapsed="false">
      <c r="A38" s="53" t="n">
        <v>65</v>
      </c>
      <c r="B38" s="54" t="n">
        <v>-1411.9495115245</v>
      </c>
      <c r="C38" s="54" t="n">
        <v>105477.653284485</v>
      </c>
      <c r="D38" s="54" t="n">
        <v>64.8823216100376</v>
      </c>
      <c r="E38" s="54" t="n">
        <v>0.0389703680633821</v>
      </c>
      <c r="F38" s="55"/>
    </row>
    <row r="39" customFormat="false" ht="12.8" hidden="false" customHeight="false" outlineLevel="0" collapsed="false">
      <c r="A39" s="53" t="n">
        <v>66</v>
      </c>
      <c r="B39" s="54" t="n">
        <v>402.716430809736</v>
      </c>
      <c r="C39" s="54" t="n">
        <v>106012.853356919</v>
      </c>
      <c r="D39" s="54" t="n">
        <v>67.3587780193123</v>
      </c>
      <c r="E39" s="54" t="n">
        <v>0.0360797572110634</v>
      </c>
      <c r="F39" s="55"/>
    </row>
    <row r="40" customFormat="false" ht="12.8" hidden="false" customHeight="false" outlineLevel="0" collapsed="false">
      <c r="A40" s="53" t="n">
        <v>67</v>
      </c>
      <c r="B40" s="54" t="n">
        <v>-1092.7857812086</v>
      </c>
      <c r="C40" s="54" t="n">
        <v>106721.77857812</v>
      </c>
      <c r="D40" s="54" t="n">
        <v>67.8785377686727</v>
      </c>
      <c r="E40" s="54" t="n">
        <v>0.0408747222891328</v>
      </c>
      <c r="F40" s="55"/>
    </row>
    <row r="41" customFormat="false" ht="12.8" hidden="false" customHeight="false" outlineLevel="0" collapsed="false">
      <c r="A41" s="53" t="n">
        <v>68</v>
      </c>
      <c r="B41" s="54" t="n">
        <v>1538.89376609469</v>
      </c>
      <c r="C41" s="54" t="n">
        <v>107254.443956724</v>
      </c>
      <c r="D41" s="54" t="n">
        <v>71.2751865661775</v>
      </c>
      <c r="E41" s="54" t="n">
        <v>0.0350476477977799</v>
      </c>
      <c r="F41" s="55"/>
    </row>
    <row r="42" customFormat="false" ht="12.8" hidden="false" customHeight="false" outlineLevel="0" collapsed="false">
      <c r="A42" s="53" t="n">
        <v>69</v>
      </c>
      <c r="B42" s="54" t="n">
        <v>824.278587179683</v>
      </c>
      <c r="C42" s="54" t="n">
        <v>107964.447141282</v>
      </c>
      <c r="D42" s="54" t="n">
        <v>72.6191774971821</v>
      </c>
      <c r="E42" s="54" t="n">
        <v>0.0376117463443492</v>
      </c>
      <c r="F42" s="55"/>
    </row>
    <row r="43" customFormat="false" ht="12.8" hidden="false" customHeight="false" outlineLevel="0" collapsed="false">
      <c r="A43" s="53" t="n">
        <v>70</v>
      </c>
      <c r="B43" s="54" t="n">
        <v>76.7457236883866</v>
      </c>
      <c r="C43" s="54" t="n">
        <v>108750.658760964</v>
      </c>
      <c r="D43" s="54" t="n">
        <v>73.1726058285435</v>
      </c>
      <c r="E43" s="54" t="n">
        <v>0.0440739767509642</v>
      </c>
      <c r="F43" s="55"/>
    </row>
    <row r="44" customFormat="false" ht="12.8" hidden="false" customHeight="false" outlineLevel="0" collapsed="false">
      <c r="A44" s="53" t="n">
        <v>71</v>
      </c>
      <c r="B44" s="54" t="n">
        <v>1106.89100589318</v>
      </c>
      <c r="C44" s="54" t="n">
        <v>109465.352566077</v>
      </c>
      <c r="D44" s="54" t="n">
        <v>75.2448667343974</v>
      </c>
      <c r="E44" s="54" t="n">
        <v>0.0451128058744773</v>
      </c>
      <c r="F44" s="55"/>
    </row>
    <row r="45" customFormat="false" ht="12.8" hidden="false" customHeight="false" outlineLevel="0" collapsed="false">
      <c r="A45" s="53" t="n">
        <v>72</v>
      </c>
      <c r="B45" s="54" t="n">
        <v>1067.99203163583</v>
      </c>
      <c r="C45" s="54" t="n">
        <v>110259.867463502</v>
      </c>
      <c r="D45" s="54" t="n">
        <v>76.4306038340378</v>
      </c>
      <c r="E45" s="54" t="n">
        <v>0.0507553639654697</v>
      </c>
      <c r="F45" s="55"/>
    </row>
    <row r="46" customFormat="false" ht="12.8" hidden="false" customHeight="false" outlineLevel="0" collapsed="false">
      <c r="A46" s="53" t="n">
        <v>73</v>
      </c>
      <c r="B46" s="54" t="n">
        <v>954.486378104957</v>
      </c>
      <c r="C46" s="54" t="n">
        <v>111041.009695522</v>
      </c>
      <c r="D46" s="54" t="n">
        <v>78.8244169418517</v>
      </c>
      <c r="E46" s="54" t="n">
        <v>0.0513446670941102</v>
      </c>
      <c r="F46" s="55"/>
    </row>
    <row r="47" customFormat="false" ht="12.8" hidden="false" customHeight="false" outlineLevel="0" collapsed="false">
      <c r="A47" s="53" t="n">
        <v>74</v>
      </c>
      <c r="B47" s="54" t="n">
        <v>1233.02868481016</v>
      </c>
      <c r="C47" s="54" t="n">
        <v>111858.988798185</v>
      </c>
      <c r="D47" s="54" t="n">
        <v>81.2830449440426</v>
      </c>
      <c r="E47" s="54" t="n">
        <v>0.0524148043328944</v>
      </c>
      <c r="F47" s="55"/>
    </row>
    <row r="48" customFormat="false" ht="12.8" hidden="false" customHeight="false" outlineLevel="0" collapsed="false">
      <c r="A48" s="53" t="n">
        <v>75</v>
      </c>
      <c r="B48" s="54" t="n">
        <v>1406.40016312736</v>
      </c>
      <c r="C48" s="54" t="n">
        <v>112760.401650353</v>
      </c>
      <c r="D48" s="54" t="n">
        <v>82.7591879333187</v>
      </c>
      <c r="E48" s="54" t="n">
        <v>0.0587942676472064</v>
      </c>
      <c r="F48" s="55"/>
    </row>
    <row r="49" customFormat="false" ht="12.8" hidden="false" customHeight="false" outlineLevel="0" collapsed="false">
      <c r="A49" s="53" t="n">
        <v>76</v>
      </c>
      <c r="B49" s="54" t="n">
        <v>935.693029679675</v>
      </c>
      <c r="C49" s="54" t="n">
        <v>113702.264030364</v>
      </c>
      <c r="D49" s="54" t="n">
        <v>84.2041846101223</v>
      </c>
      <c r="E49" s="54" t="n">
        <v>0.0663601621803555</v>
      </c>
      <c r="F49" s="55"/>
    </row>
    <row r="50" customFormat="false" ht="12.8" hidden="false" customHeight="false" outlineLevel="0" collapsed="false">
      <c r="A50" s="53" t="n">
        <v>77</v>
      </c>
      <c r="B50" s="54" t="n">
        <v>1354.25264511182</v>
      </c>
      <c r="C50" s="54" t="n">
        <v>114634.366402155</v>
      </c>
      <c r="D50" s="54" t="n">
        <v>86.7612960886028</v>
      </c>
      <c r="E50" s="54" t="n">
        <v>0.0695783988582384</v>
      </c>
      <c r="F50" s="55"/>
    </row>
    <row r="51" customFormat="false" ht="12.8" hidden="false" customHeight="false" outlineLevel="0" collapsed="false">
      <c r="A51" s="53" t="n">
        <v>78</v>
      </c>
      <c r="B51" s="54" t="n">
        <v>-256.896536662394</v>
      </c>
      <c r="C51" s="54" t="n">
        <v>115715.272986999</v>
      </c>
      <c r="D51" s="54" t="n">
        <v>87.8332435744956</v>
      </c>
      <c r="E51" s="54" t="n">
        <v>0.079887302148236</v>
      </c>
      <c r="F51" s="55"/>
    </row>
    <row r="52" customFormat="false" ht="12.8" hidden="false" customHeight="false" outlineLevel="0" collapsed="false">
      <c r="A52" s="53" t="n">
        <v>79</v>
      </c>
      <c r="B52" s="54" t="n">
        <v>190.091784352953</v>
      </c>
      <c r="C52" s="54" t="n">
        <v>116699.740821565</v>
      </c>
      <c r="D52" s="54" t="n">
        <v>90.8955563021812</v>
      </c>
      <c r="E52" s="54" t="n">
        <v>0.0841778948369209</v>
      </c>
      <c r="F52" s="55"/>
    </row>
    <row r="53" customFormat="false" ht="12.8" hidden="false" customHeight="false" outlineLevel="0" collapsed="false">
      <c r="A53" s="53" t="n">
        <v>80</v>
      </c>
      <c r="B53" s="54" t="n">
        <v>-356.50211991692</v>
      </c>
      <c r="C53" s="54" t="n">
        <v>117829.400211992</v>
      </c>
      <c r="D53" s="54" t="n">
        <v>92.5686662439633</v>
      </c>
      <c r="E53" s="54" t="n">
        <v>0.094853557029771</v>
      </c>
      <c r="F53" s="55"/>
    </row>
    <row r="54" customFormat="false" ht="12.8" hidden="false" customHeight="false" outlineLevel="0" collapsed="false">
      <c r="A54" s="53" t="n">
        <v>81</v>
      </c>
      <c r="B54" s="54" t="n">
        <v>2041.09934003505</v>
      </c>
      <c r="C54" s="54" t="n">
        <v>118780.265065996</v>
      </c>
      <c r="D54" s="54" t="n">
        <v>98.0388576219814</v>
      </c>
      <c r="E54" s="54" t="n">
        <v>0.0919707160148009</v>
      </c>
      <c r="F54" s="55"/>
    </row>
    <row r="55" customFormat="false" ht="12.8" hidden="false" customHeight="false" outlineLevel="0" collapsed="false">
      <c r="A55" s="53" t="n">
        <v>82</v>
      </c>
      <c r="B55" s="54" t="n">
        <v>526.143028714906</v>
      </c>
      <c r="C55" s="54" t="n">
        <v>120034.885697128</v>
      </c>
      <c r="D55" s="54" t="n">
        <v>99.5225674200247</v>
      </c>
      <c r="E55" s="54" t="n">
        <v>0.106911268970494</v>
      </c>
      <c r="F55" s="55"/>
    </row>
    <row r="56" customFormat="false" ht="12.8" hidden="false" customHeight="false" outlineLevel="0" collapsed="false">
      <c r="A56" s="53" t="n">
        <v>83</v>
      </c>
      <c r="B56" s="54" t="n">
        <v>-1132.46421835573</v>
      </c>
      <c r="C56" s="54" t="n">
        <v>121355.954755168</v>
      </c>
      <c r="D56" s="54" t="n">
        <v>101.327829419991</v>
      </c>
      <c r="E56" s="54" t="n">
        <v>0.121402295931492</v>
      </c>
      <c r="F56" s="55"/>
    </row>
    <row r="57" customFormat="false" ht="12.8" hidden="false" customHeight="false" outlineLevel="0" collapsed="false">
      <c r="A57" s="53" t="n">
        <v>84</v>
      </c>
      <c r="B57" s="54" t="n">
        <v>547.525394402974</v>
      </c>
      <c r="C57" s="54" t="n">
        <v>122555.664127226</v>
      </c>
      <c r="D57" s="54" t="n">
        <v>105.594989328904</v>
      </c>
      <c r="E57" s="54" t="n">
        <v>0.129280102973669</v>
      </c>
      <c r="F57" s="55"/>
    </row>
    <row r="58" customFormat="false" ht="12.8" hidden="false" customHeight="false" outlineLevel="0" collapsed="false">
      <c r="A58" s="53" t="n">
        <v>85</v>
      </c>
      <c r="B58" s="54" t="n">
        <v>-374.019257857453</v>
      </c>
      <c r="C58" s="54" t="n">
        <v>123937.401925786</v>
      </c>
      <c r="D58" s="54" t="n">
        <v>108.537761346297</v>
      </c>
      <c r="E58" s="54" t="n">
        <v>0.144023813630133</v>
      </c>
      <c r="F58" s="55"/>
    </row>
    <row r="59" customFormat="false" ht="12.8" hidden="false" customHeight="false" outlineLevel="0" collapsed="false">
      <c r="A59" s="53" t="n">
        <v>86</v>
      </c>
      <c r="B59" s="54" t="n">
        <v>-1692.10084932608</v>
      </c>
      <c r="C59" s="54" t="n">
        <v>125410.876751599</v>
      </c>
      <c r="D59" s="54" t="n">
        <v>111.130357118961</v>
      </c>
      <c r="E59" s="54" t="n">
        <v>0.1632571780469</v>
      </c>
      <c r="F59" s="55"/>
    </row>
    <row r="60" customFormat="false" ht="12.8" hidden="false" customHeight="false" outlineLevel="0" collapsed="false">
      <c r="A60" s="53" t="n">
        <v>87</v>
      </c>
      <c r="B60" s="54" t="n">
        <v>-135.031333063226</v>
      </c>
      <c r="C60" s="54" t="n">
        <v>126785.378133306</v>
      </c>
      <c r="D60" s="54" t="n">
        <v>116.633510521563</v>
      </c>
      <c r="E60" s="54" t="n">
        <v>0.173535768223745</v>
      </c>
      <c r="F60" s="55"/>
    </row>
    <row r="61" customFormat="false" ht="12.8" hidden="false" customHeight="false" outlineLevel="0" collapsed="false">
      <c r="A61" s="53" t="n">
        <v>88</v>
      </c>
      <c r="B61" s="54" t="n">
        <v>-468.50865724743</v>
      </c>
      <c r="C61" s="54" t="n">
        <v>128370.809199057</v>
      </c>
      <c r="D61" s="54" t="n">
        <v>120.044586379208</v>
      </c>
      <c r="E61" s="54" t="n">
        <v>0.196325038878336</v>
      </c>
      <c r="F61" s="55"/>
    </row>
    <row r="62" customFormat="false" ht="12.8" hidden="false" customHeight="false" outlineLevel="0" collapsed="false">
      <c r="A62" s="53" t="n">
        <v>89</v>
      </c>
      <c r="B62" s="54" t="n">
        <v>-1770.34838848009</v>
      </c>
      <c r="C62" s="54" t="n">
        <v>130081.201505514</v>
      </c>
      <c r="D62" s="54" t="n">
        <v>123.266262093116</v>
      </c>
      <c r="E62" s="54" t="n">
        <v>0.22337920029576</v>
      </c>
      <c r="F62" s="55"/>
    </row>
    <row r="63" customFormat="false" ht="12.8" hidden="false" customHeight="false" outlineLevel="0" collapsed="false">
      <c r="A63" s="53" t="n">
        <v>90</v>
      </c>
      <c r="B63" s="54" t="n">
        <v>-1374.46098421894</v>
      </c>
      <c r="C63" s="54" t="n">
        <v>131783.279431755</v>
      </c>
      <c r="D63" s="54" t="n">
        <v>128.224088010655</v>
      </c>
      <c r="E63" s="54" t="n">
        <v>0.248199107764809</v>
      </c>
      <c r="F63" s="55"/>
    </row>
    <row r="64" customFormat="false" ht="12.8" hidden="false" customHeight="false" outlineLevel="0" collapsed="false">
      <c r="A64" s="53" t="n">
        <v>91</v>
      </c>
      <c r="B64" s="54" t="n">
        <v>-1774.85634574954</v>
      </c>
      <c r="C64" s="54" t="n">
        <v>133596.235634574</v>
      </c>
      <c r="D64" s="54" t="n">
        <v>133.176162831613</v>
      </c>
      <c r="E64" s="54" t="n">
        <v>0.278805788002778</v>
      </c>
      <c r="F64" s="55"/>
    </row>
    <row r="65" customFormat="false" ht="12.8" hidden="false" customHeight="false" outlineLevel="0" collapsed="false">
      <c r="A65" s="53" t="n">
        <v>92</v>
      </c>
      <c r="B65" s="54" t="n">
        <v>-2932.19901370001</v>
      </c>
      <c r="C65" s="54" t="n">
        <v>135589.053234703</v>
      </c>
      <c r="D65" s="54" t="n">
        <v>137.52384636983</v>
      </c>
      <c r="E65" s="54" t="n">
        <v>0.317686178653355</v>
      </c>
      <c r="F65" s="55"/>
    </row>
    <row r="66" customFormat="false" ht="12.8" hidden="false" customHeight="false" outlineLevel="0" collapsed="false">
      <c r="A66" s="53" t="n">
        <v>93</v>
      </c>
      <c r="B66" s="54" t="n">
        <v>-3785.99795002416</v>
      </c>
      <c r="C66" s="54" t="n">
        <v>137685.891461669</v>
      </c>
      <c r="D66" s="54" t="n">
        <v>141.857505445238</v>
      </c>
      <c r="E66" s="54" t="n">
        <v>0.365286418294897</v>
      </c>
      <c r="F66" s="55"/>
    </row>
    <row r="67" customFormat="false" ht="12.8" hidden="false" customHeight="false" outlineLevel="0" collapsed="false">
      <c r="A67" s="53" t="n">
        <v>94</v>
      </c>
      <c r="B67" s="54" t="n">
        <v>-4446.98640583939</v>
      </c>
      <c r="C67" s="54" t="n">
        <v>139876.990307251</v>
      </c>
      <c r="D67" s="54" t="n">
        <v>147.28925485949</v>
      </c>
      <c r="E67" s="54" t="n">
        <v>0.417258849072302</v>
      </c>
      <c r="F67" s="55"/>
    </row>
    <row r="68" customFormat="false" ht="12.8" hidden="false" customHeight="false" outlineLevel="0" collapsed="false">
      <c r="A68" s="53" t="n">
        <v>95</v>
      </c>
      <c r="B68" s="54" t="n">
        <v>-6553.6805700631</v>
      </c>
      <c r="C68" s="54" t="n">
        <v>142295.993057006</v>
      </c>
      <c r="D68" s="54" t="n">
        <v>151.693348485759</v>
      </c>
      <c r="E68" s="54" t="n">
        <v>0.48444688613413</v>
      </c>
      <c r="F68" s="55"/>
    </row>
    <row r="69" customFormat="false" ht="12.8" hidden="false" customHeight="false" outlineLevel="0" collapsed="false">
      <c r="A69" s="53" t="n">
        <v>96</v>
      </c>
      <c r="B69" s="54" t="n">
        <v>-6734.56589836408</v>
      </c>
      <c r="C69" s="54" t="n">
        <v>144745.331589836</v>
      </c>
      <c r="D69" s="54" t="n">
        <v>158.322246832494</v>
      </c>
      <c r="E69" s="54" t="n">
        <v>0.556339177702118</v>
      </c>
      <c r="F69" s="55"/>
    </row>
    <row r="70" customFormat="false" ht="12.8" hidden="false" customHeight="false" outlineLevel="0" collapsed="false">
      <c r="A70" s="53" t="n">
        <v>97</v>
      </c>
      <c r="B70" s="54" t="n">
        <v>-10507.7986663888</v>
      </c>
      <c r="C70" s="54" t="n">
        <v>147586.196533305</v>
      </c>
      <c r="D70" s="54" t="n">
        <v>161.854284792417</v>
      </c>
      <c r="E70" s="54" t="n">
        <v>0.657704401036027</v>
      </c>
      <c r="F70" s="55"/>
    </row>
    <row r="71" customFormat="false" ht="12.8" hidden="false" customHeight="false" outlineLevel="0" collapsed="false">
      <c r="A71" s="53" t="n">
        <v>98</v>
      </c>
      <c r="B71" s="54" t="n">
        <v>-13754.7503331945</v>
      </c>
      <c r="C71" s="54" t="n">
        <v>150646.308366653</v>
      </c>
      <c r="D71" s="54" t="n">
        <v>164.870194427438</v>
      </c>
      <c r="E71" s="54" t="n">
        <v>0.782970384112089</v>
      </c>
      <c r="F71" s="55"/>
    </row>
    <row r="72" customFormat="false" ht="12.8" hidden="false" customHeight="false" outlineLevel="0" collapsed="false">
      <c r="A72" s="53" t="n">
        <v>30</v>
      </c>
      <c r="B72" s="54" t="n">
        <v>-4272.48505435747</v>
      </c>
      <c r="C72" s="54" t="n">
        <v>106195.998505435</v>
      </c>
      <c r="D72" s="54" t="n">
        <v>50.760586574362</v>
      </c>
      <c r="E72" s="54" t="n">
        <v>0.0346188487179257</v>
      </c>
      <c r="F72" s="55" t="s">
        <v>21</v>
      </c>
    </row>
    <row r="73" customFormat="false" ht="12.8" hidden="false" customHeight="false" outlineLevel="0" collapsed="false">
      <c r="A73" s="53" t="n">
        <v>31</v>
      </c>
      <c r="B73" s="54" t="n">
        <v>-4272.48505435747</v>
      </c>
      <c r="C73" s="54" t="n">
        <v>106195.998505435</v>
      </c>
      <c r="D73" s="54" t="n">
        <v>50.760586574362</v>
      </c>
      <c r="E73" s="54" t="n">
        <v>0.0346188487179257</v>
      </c>
      <c r="F73" s="55" t="s">
        <v>21</v>
      </c>
    </row>
    <row r="74" customFormat="false" ht="12.8" hidden="false" customHeight="false" outlineLevel="0" collapsed="false">
      <c r="A74" s="53" t="n">
        <v>32</v>
      </c>
      <c r="B74" s="54" t="n">
        <v>-4272.48505435747</v>
      </c>
      <c r="C74" s="54" t="n">
        <v>106195.998505435</v>
      </c>
      <c r="D74" s="54" t="n">
        <v>50.760586574362</v>
      </c>
      <c r="E74" s="54" t="n">
        <v>0.0346188487179257</v>
      </c>
      <c r="F74" s="55" t="s">
        <v>21</v>
      </c>
    </row>
    <row r="75" customFormat="false" ht="12.8" hidden="false" customHeight="false" outlineLevel="0" collapsed="false">
      <c r="A75" s="53" t="n">
        <v>33</v>
      </c>
      <c r="B75" s="54" t="n">
        <v>-4272.48505435747</v>
      </c>
      <c r="C75" s="54" t="n">
        <v>106195.998505435</v>
      </c>
      <c r="D75" s="54" t="n">
        <v>50.760586574362</v>
      </c>
      <c r="E75" s="54" t="n">
        <v>0.0346188487179257</v>
      </c>
      <c r="F75" s="55" t="s">
        <v>21</v>
      </c>
    </row>
    <row r="76" customFormat="false" ht="12.8" hidden="false" customHeight="false" outlineLevel="0" collapsed="false">
      <c r="A76" s="53" t="n">
        <v>34</v>
      </c>
      <c r="B76" s="54" t="n">
        <v>-4272.48505435747</v>
      </c>
      <c r="C76" s="54" t="n">
        <v>106195.998505435</v>
      </c>
      <c r="D76" s="54" t="n">
        <v>50.760586574362</v>
      </c>
      <c r="E76" s="54" t="n">
        <v>0.0346188487179257</v>
      </c>
      <c r="F76" s="55" t="s">
        <v>21</v>
      </c>
    </row>
    <row r="77" customFormat="false" ht="12.8" hidden="false" customHeight="false" outlineLevel="0" collapsed="false">
      <c r="A77" s="53" t="n">
        <v>35</v>
      </c>
      <c r="B77" s="54" t="n">
        <v>-4272.48505435747</v>
      </c>
      <c r="C77" s="54" t="n">
        <v>106195.998505435</v>
      </c>
      <c r="D77" s="54" t="n">
        <v>50.760586574362</v>
      </c>
      <c r="E77" s="54" t="n">
        <v>0.0346188487179257</v>
      </c>
      <c r="F77" s="55" t="s">
        <v>21</v>
      </c>
    </row>
    <row r="78" customFormat="false" ht="12.8" hidden="false" customHeight="false" outlineLevel="0" collapsed="false">
      <c r="A78" s="53" t="n">
        <v>36</v>
      </c>
      <c r="B78" s="54" t="n">
        <v>-4272.48505435747</v>
      </c>
      <c r="C78" s="54" t="n">
        <v>106195.998505435</v>
      </c>
      <c r="D78" s="54" t="n">
        <v>50.760586574362</v>
      </c>
      <c r="E78" s="54" t="n">
        <v>0.0346188487179257</v>
      </c>
      <c r="F78" s="55" t="s">
        <v>21</v>
      </c>
    </row>
    <row r="79" customFormat="false" ht="12.8" hidden="false" customHeight="false" outlineLevel="0" collapsed="false">
      <c r="A79" s="53" t="n">
        <v>37</v>
      </c>
      <c r="B79" s="54" t="n">
        <v>-4272.48505435747</v>
      </c>
      <c r="C79" s="54" t="n">
        <v>106195.998505435</v>
      </c>
      <c r="D79" s="54" t="n">
        <v>50.760586574362</v>
      </c>
      <c r="E79" s="54" t="n">
        <v>0.0346188487179257</v>
      </c>
      <c r="F79" s="55" t="s">
        <v>21</v>
      </c>
    </row>
    <row r="80" customFormat="false" ht="12.8" hidden="false" customHeight="false" outlineLevel="0" collapsed="false">
      <c r="A80" s="53" t="n">
        <v>38</v>
      </c>
      <c r="B80" s="54" t="n">
        <v>-2422.55376480462</v>
      </c>
      <c r="C80" s="54" t="n">
        <v>106117.25537648</v>
      </c>
      <c r="D80" s="54" t="n">
        <v>52.471341562237</v>
      </c>
      <c r="E80" s="54" t="n">
        <v>0.0277842532188416</v>
      </c>
      <c r="F80" s="55" t="s">
        <v>21</v>
      </c>
    </row>
    <row r="81" customFormat="false" ht="12.8" hidden="false" customHeight="false" outlineLevel="0" collapsed="false">
      <c r="A81" s="53" t="n">
        <v>39</v>
      </c>
      <c r="B81" s="54" t="n">
        <v>-608.749047176801</v>
      </c>
      <c r="C81" s="54" t="n">
        <v>106042.124904717</v>
      </c>
      <c r="D81" s="54" t="n">
        <v>54.0861353434372</v>
      </c>
      <c r="E81" s="54" t="n">
        <v>0.0216552548276672</v>
      </c>
      <c r="F81" s="55" t="s">
        <v>21</v>
      </c>
    </row>
    <row r="82" customFormat="false" ht="12.8" hidden="false" customHeight="false" outlineLevel="0" collapsed="false">
      <c r="A82" s="53" t="n">
        <v>40</v>
      </c>
      <c r="B82" s="54" t="n">
        <v>-1144.44794310176</v>
      </c>
      <c r="C82" s="54" t="n">
        <v>106071.736460977</v>
      </c>
      <c r="D82" s="54" t="n">
        <v>54.342872651113</v>
      </c>
      <c r="E82" s="54" t="n">
        <v>0.0207248947222386</v>
      </c>
      <c r="F82" s="55" t="s">
        <v>21</v>
      </c>
    </row>
    <row r="83" customFormat="false" ht="12.8" hidden="false" customHeight="false" outlineLevel="0" collapsed="false">
      <c r="A83" s="53" t="n">
        <v>41</v>
      </c>
      <c r="B83" s="54" t="n">
        <v>597.103630649729</v>
      </c>
      <c r="C83" s="54" t="n">
        <v>106003.831303601</v>
      </c>
      <c r="D83" s="54" t="n">
        <v>55.7657440189292</v>
      </c>
      <c r="E83" s="54" t="n">
        <v>0.0160070905470174</v>
      </c>
      <c r="F83" s="55" t="s">
        <v>21</v>
      </c>
    </row>
    <row r="84" customFormat="false" ht="12.8" hidden="false" customHeight="false" outlineLevel="0" collapsed="false">
      <c r="A84" s="53" t="n">
        <v>42</v>
      </c>
      <c r="B84" s="54" t="n">
        <v>-10.8484091530016</v>
      </c>
      <c r="C84" s="54" t="n">
        <v>106040.668174248</v>
      </c>
      <c r="D84" s="54" t="n">
        <v>55.8305589132189</v>
      </c>
      <c r="E84" s="54" t="n">
        <v>0.0164879246575651</v>
      </c>
      <c r="F84" s="55" t="s">
        <v>21</v>
      </c>
    </row>
    <row r="85" customFormat="false" ht="12.8" hidden="false" customHeight="false" outlineLevel="0" collapsed="false">
      <c r="A85" s="53" t="n">
        <v>43</v>
      </c>
      <c r="B85" s="54" t="n">
        <v>2155.66880943107</v>
      </c>
      <c r="C85" s="54" t="n">
        <v>105933.39145239</v>
      </c>
      <c r="D85" s="54" t="n">
        <v>58.1088077750578</v>
      </c>
      <c r="E85" s="54" t="n">
        <v>0.00835282273244063</v>
      </c>
      <c r="F85" s="55" t="s">
        <v>21</v>
      </c>
    </row>
    <row r="86" customFormat="false" ht="12.8" hidden="false" customHeight="false" outlineLevel="0" collapsed="false">
      <c r="A86" s="53" t="n">
        <v>44</v>
      </c>
      <c r="B86" s="54" t="n">
        <v>125.960012222568</v>
      </c>
      <c r="C86" s="54" t="n">
        <v>106082.195665444</v>
      </c>
      <c r="D86" s="54" t="n">
        <v>56.6236437824735</v>
      </c>
      <c r="E86" s="54" t="n">
        <v>0.0154434893445408</v>
      </c>
      <c r="F86" s="55" t="s">
        <v>21</v>
      </c>
    </row>
    <row r="87" customFormat="false" ht="12.8" hidden="false" customHeight="false" outlineLevel="0" collapsed="false">
      <c r="A87" s="53" t="n">
        <v>45</v>
      </c>
      <c r="B87" s="54" t="n">
        <v>834.593901417368</v>
      </c>
      <c r="C87" s="54" t="n">
        <v>106090.498943191</v>
      </c>
      <c r="D87" s="54" t="n">
        <v>57.2559525506558</v>
      </c>
      <c r="E87" s="54" t="n">
        <v>0.0146238170293595</v>
      </c>
      <c r="F87" s="55" t="s">
        <v>21</v>
      </c>
    </row>
    <row r="88" customFormat="false" ht="12.8" hidden="false" customHeight="false" outlineLevel="0" collapsed="false">
      <c r="A88" s="53" t="n">
        <v>46</v>
      </c>
      <c r="B88" s="54" t="n">
        <v>1968.19343544575</v>
      </c>
      <c r="C88" s="54" t="n">
        <v>106059.430656456</v>
      </c>
      <c r="D88" s="54" t="n">
        <v>58.7436388128791</v>
      </c>
      <c r="E88" s="54" t="n">
        <v>0.010386846964171</v>
      </c>
      <c r="F88" s="55" t="s">
        <v>21</v>
      </c>
    </row>
    <row r="89" customFormat="false" ht="12.8" hidden="false" customHeight="false" outlineLevel="0" collapsed="false">
      <c r="A89" s="53" t="n">
        <v>47</v>
      </c>
      <c r="B89" s="54" t="n">
        <v>402.785742266123</v>
      </c>
      <c r="C89" s="54" t="n">
        <v>106237.846425773</v>
      </c>
      <c r="D89" s="54" t="n">
        <v>57.5152121279179</v>
      </c>
      <c r="E89" s="54" t="n">
        <v>0.0165471534710625</v>
      </c>
      <c r="F89" s="55" t="s">
        <v>21</v>
      </c>
    </row>
    <row r="90" customFormat="false" ht="12.8" hidden="false" customHeight="false" outlineLevel="0" collapsed="false">
      <c r="A90" s="53" t="n">
        <v>48</v>
      </c>
      <c r="B90" s="54" t="n">
        <v>-809.90944992398</v>
      </c>
      <c r="C90" s="54" t="n">
        <v>106384.115944992</v>
      </c>
      <c r="D90" s="54" t="n">
        <v>56.9502405236446</v>
      </c>
      <c r="E90" s="54" t="n">
        <v>0.0207013564437534</v>
      </c>
      <c r="F90" s="55" t="s">
        <v>21</v>
      </c>
    </row>
    <row r="91" customFormat="false" ht="12.8" hidden="false" customHeight="false" outlineLevel="0" collapsed="false">
      <c r="A91" s="53" t="n">
        <v>49</v>
      </c>
      <c r="B91" s="54" t="n">
        <v>1140.70368906809</v>
      </c>
      <c r="C91" s="54" t="n">
        <v>106350.512964427</v>
      </c>
      <c r="D91" s="54" t="n">
        <v>59.3581191740725</v>
      </c>
      <c r="E91" s="54" t="n">
        <v>0.0135279227396906</v>
      </c>
      <c r="F91" s="55" t="s">
        <v>21</v>
      </c>
    </row>
    <row r="92" customFormat="false" ht="12.8" hidden="false" customHeight="false" outlineLevel="0" collapsed="false">
      <c r="A92" s="53" t="n">
        <v>50</v>
      </c>
      <c r="B92" s="54" t="n">
        <v>817.275245695384</v>
      </c>
      <c r="C92" s="54" t="n">
        <v>106487.022475431</v>
      </c>
      <c r="D92" s="54" t="n">
        <v>59.9052623713712</v>
      </c>
      <c r="E92" s="54" t="n">
        <v>0.0133344678575895</v>
      </c>
      <c r="F92" s="55" t="s">
        <v>21</v>
      </c>
    </row>
    <row r="93" customFormat="false" ht="12.8" hidden="false" customHeight="false" outlineLevel="0" collapsed="false">
      <c r="A93" s="53" t="n">
        <v>51</v>
      </c>
      <c r="B93" s="54" t="n">
        <v>1349.34051459887</v>
      </c>
      <c r="C93" s="54" t="n">
        <v>106637.982615206</v>
      </c>
      <c r="D93" s="54" t="n">
        <v>60.0685607419281</v>
      </c>
      <c r="E93" s="54" t="n">
        <v>0.015963401407323</v>
      </c>
      <c r="F93" s="55" t="s">
        <v>21</v>
      </c>
    </row>
    <row r="94" customFormat="false" ht="12.8" hidden="false" customHeight="false" outlineLevel="0" collapsed="false">
      <c r="A94" s="53" t="n">
        <v>52</v>
      </c>
      <c r="B94" s="54" t="n">
        <v>104.582989852111</v>
      </c>
      <c r="C94" s="54" t="n">
        <v>106912.458367682</v>
      </c>
      <c r="D94" s="54" t="n">
        <v>59.4184235667585</v>
      </c>
      <c r="E94" s="54" t="n">
        <v>0.0207438218132049</v>
      </c>
      <c r="F94" s="55" t="s">
        <v>21</v>
      </c>
    </row>
    <row r="95" customFormat="false" ht="12.8" hidden="false" customHeight="false" outlineLevel="0" collapsed="false">
      <c r="A95" s="53" t="n">
        <v>53</v>
      </c>
      <c r="B95" s="54" t="n">
        <v>1950.88065235152</v>
      </c>
      <c r="C95" s="54" t="n">
        <v>107014.286934764</v>
      </c>
      <c r="D95" s="54" t="n">
        <v>61.5492142328302</v>
      </c>
      <c r="E95" s="54" t="n">
        <v>0.0156077997585551</v>
      </c>
      <c r="F95" s="55" t="s">
        <v>21</v>
      </c>
    </row>
    <row r="96" customFormat="false" ht="12.8" hidden="false" customHeight="false" outlineLevel="0" collapsed="false">
      <c r="A96" s="53" t="n">
        <v>54</v>
      </c>
      <c r="B96" s="54" t="n">
        <v>137.506547060189</v>
      </c>
      <c r="C96" s="54" t="n">
        <v>107394.582678627</v>
      </c>
      <c r="D96" s="54" t="n">
        <v>60.3652517656473</v>
      </c>
      <c r="E96" s="54" t="n">
        <v>0.0233559919192481</v>
      </c>
      <c r="F96" s="55" t="s">
        <v>21</v>
      </c>
    </row>
    <row r="97" customFormat="false" ht="12.8" hidden="false" customHeight="false" outlineLevel="0" collapsed="false">
      <c r="A97" s="53" t="n">
        <v>55</v>
      </c>
      <c r="B97" s="54" t="n">
        <v>599.029376104181</v>
      </c>
      <c r="C97" s="54" t="n">
        <v>107656.763729056</v>
      </c>
      <c r="D97" s="54" t="n">
        <v>61.7474217802729</v>
      </c>
      <c r="E97" s="54" t="n">
        <v>0.0208522908313315</v>
      </c>
      <c r="F97" s="55" t="s">
        <v>21</v>
      </c>
    </row>
    <row r="98" customFormat="false" ht="12.8" hidden="false" customHeight="false" outlineLevel="0" collapsed="false">
      <c r="A98" s="53" t="n">
        <v>56</v>
      </c>
      <c r="B98" s="54" t="n">
        <v>452.600165331843</v>
      </c>
      <c r="C98" s="54" t="n">
        <v>107955.781650133</v>
      </c>
      <c r="D98" s="54" t="n">
        <v>63.1944066891684</v>
      </c>
      <c r="E98" s="54" t="n">
        <v>0.0188294238540428</v>
      </c>
      <c r="F98" s="55" t="s">
        <v>21</v>
      </c>
    </row>
    <row r="99" customFormat="false" ht="12.8" hidden="false" customHeight="false" outlineLevel="0" collapsed="false">
      <c r="A99" s="53" t="n">
        <v>57</v>
      </c>
      <c r="B99" s="54" t="n">
        <v>1237.12669811051</v>
      </c>
      <c r="C99" s="54" t="n">
        <v>108334.620663522</v>
      </c>
      <c r="D99" s="54" t="n">
        <v>63.7548677918486</v>
      </c>
      <c r="E99" s="54" t="n">
        <v>0.0214102858442475</v>
      </c>
      <c r="F99" s="55" t="s">
        <v>21</v>
      </c>
    </row>
    <row r="100" customFormat="false" ht="12.8" hidden="false" customHeight="false" outlineLevel="0" collapsed="false">
      <c r="A100" s="53" t="n">
        <v>58</v>
      </c>
      <c r="B100" s="54" t="n">
        <v>633.66950997699</v>
      </c>
      <c r="C100" s="54" t="n">
        <v>108801.216382335</v>
      </c>
      <c r="D100" s="54" t="n">
        <v>64.2613096359013</v>
      </c>
      <c r="E100" s="54" t="n">
        <v>0.023430934049665</v>
      </c>
      <c r="F100" s="55" t="s">
        <v>21</v>
      </c>
    </row>
    <row r="101" customFormat="false" ht="12.8" hidden="false" customHeight="false" outlineLevel="0" collapsed="false">
      <c r="A101" s="53" t="n">
        <v>59</v>
      </c>
      <c r="B101" s="54" t="n">
        <v>811.099354963587</v>
      </c>
      <c r="C101" s="54" t="n">
        <v>109268.890064503</v>
      </c>
      <c r="D101" s="54" t="n">
        <v>65.5919826616184</v>
      </c>
      <c r="E101" s="54" t="n">
        <v>0.0232207157235033</v>
      </c>
      <c r="F101" s="55" t="s">
        <v>21</v>
      </c>
    </row>
    <row r="102" customFormat="false" ht="12.8" hidden="false" customHeight="false" outlineLevel="0" collapsed="false">
      <c r="A102" s="53" t="n">
        <v>60</v>
      </c>
      <c r="B102" s="54" t="n">
        <v>564.418907084875</v>
      </c>
      <c r="C102" s="54" t="n">
        <v>109827.933109291</v>
      </c>
      <c r="D102" s="54" t="n">
        <v>66.7726752219506</v>
      </c>
      <c r="E102" s="54" t="n">
        <v>0.0231558807208545</v>
      </c>
      <c r="F102" s="55" t="s">
        <v>21</v>
      </c>
    </row>
    <row r="103" customFormat="false" ht="12.8" hidden="false" customHeight="false" outlineLevel="0" collapsed="false">
      <c r="A103" s="53" t="n">
        <v>61</v>
      </c>
      <c r="B103" s="54" t="n">
        <v>1637.53327562952</v>
      </c>
      <c r="C103" s="54" t="n">
        <v>110431.038339103</v>
      </c>
      <c r="D103" s="54" t="n">
        <v>67.8262602633842</v>
      </c>
      <c r="E103" s="54" t="n">
        <v>0.024983074043822</v>
      </c>
      <c r="F103" s="55" t="s">
        <v>21</v>
      </c>
    </row>
    <row r="104" customFormat="false" ht="12.8" hidden="false" customHeight="false" outlineLevel="0" collapsed="false">
      <c r="A104" s="53" t="n">
        <v>62</v>
      </c>
      <c r="B104" s="54" t="n">
        <v>-135.219406094904</v>
      </c>
      <c r="C104" s="54" t="n">
        <v>111237.480273942</v>
      </c>
      <c r="D104" s="54" t="n">
        <v>67.1798859525715</v>
      </c>
      <c r="E104" s="54" t="n">
        <v>0.0335654831918017</v>
      </c>
      <c r="F104" s="55" t="s">
        <v>21</v>
      </c>
    </row>
    <row r="105" customFormat="false" ht="12.8" hidden="false" customHeight="false" outlineLevel="0" collapsed="false">
      <c r="A105" s="53" t="n">
        <v>63</v>
      </c>
      <c r="B105" s="54" t="n">
        <v>2108.47642031092</v>
      </c>
      <c r="C105" s="54" t="n">
        <v>111857.902357969</v>
      </c>
      <c r="D105" s="54" t="n">
        <v>70.5225154914563</v>
      </c>
      <c r="E105" s="54" t="n">
        <v>0.0271781949156371</v>
      </c>
      <c r="F105" s="55" t="s">
        <v>21</v>
      </c>
    </row>
    <row r="106" customFormat="false" ht="12.8" hidden="false" customHeight="false" outlineLevel="0" collapsed="false">
      <c r="A106" s="53" t="n">
        <v>64</v>
      </c>
      <c r="B106" s="54" t="n">
        <v>617.893799657417</v>
      </c>
      <c r="C106" s="54" t="n">
        <v>112743.418953367</v>
      </c>
      <c r="D106" s="54" t="n">
        <v>71.7584679053516</v>
      </c>
      <c r="E106" s="54" t="n">
        <v>0.0286218658919758</v>
      </c>
      <c r="F106" s="55" t="s">
        <v>21</v>
      </c>
    </row>
    <row r="107" customFormat="false" ht="12.8" hidden="false" customHeight="false" outlineLevel="0" collapsed="false">
      <c r="A107" s="53" t="n">
        <v>65</v>
      </c>
      <c r="B107" s="54" t="n">
        <v>1799.81849630736</v>
      </c>
      <c r="C107" s="54" t="n">
        <v>113640.851483702</v>
      </c>
      <c r="D107" s="54" t="n">
        <v>73.5307678808142</v>
      </c>
      <c r="E107" s="54" t="n">
        <v>0.0299514616607839</v>
      </c>
      <c r="F107" s="55" t="s">
        <v>21</v>
      </c>
    </row>
    <row r="108" customFormat="false" ht="12.8" hidden="false" customHeight="false" outlineLevel="0" collapsed="false">
      <c r="A108" s="53" t="n">
        <v>66</v>
      </c>
      <c r="B108" s="54" t="n">
        <v>2021.93400420302</v>
      </c>
      <c r="C108" s="54" t="n">
        <v>114659.264932913</v>
      </c>
      <c r="D108" s="54" t="n">
        <v>75.4098246986498</v>
      </c>
      <c r="E108" s="54" t="n">
        <v>0.0304960806472799</v>
      </c>
      <c r="F108" s="55" t="s">
        <v>21</v>
      </c>
    </row>
    <row r="109" customFormat="false" ht="12.8" hidden="false" customHeight="false" outlineLevel="0" collapsed="false">
      <c r="A109" s="53" t="n">
        <v>67</v>
      </c>
      <c r="B109" s="54" t="n">
        <v>-634.73522270753</v>
      </c>
      <c r="C109" s="54" t="n">
        <v>115957.22352227</v>
      </c>
      <c r="D109" s="54" t="n">
        <v>74.7983595646924</v>
      </c>
      <c r="E109" s="54" t="n">
        <v>0.0416940473183913</v>
      </c>
      <c r="F109" s="55" t="s">
        <v>21</v>
      </c>
    </row>
    <row r="110" customFormat="false" ht="12.8" hidden="false" customHeight="false" outlineLevel="0" collapsed="false">
      <c r="A110" s="53" t="n">
        <v>68</v>
      </c>
      <c r="B110" s="54" t="n">
        <v>692.126373987726</v>
      </c>
      <c r="C110" s="54" t="n">
        <v>117145.370695935</v>
      </c>
      <c r="D110" s="54" t="n">
        <v>77.385335680879</v>
      </c>
      <c r="E110" s="54" t="n">
        <v>0.041820448425052</v>
      </c>
      <c r="F110" s="55" t="s">
        <v>21</v>
      </c>
    </row>
    <row r="111" customFormat="false" ht="12.8" hidden="false" customHeight="false" outlineLevel="0" collapsed="false">
      <c r="A111" s="53" t="n">
        <v>69</v>
      </c>
      <c r="B111" s="54" t="n">
        <v>26.2610973380573</v>
      </c>
      <c r="C111" s="54" t="n">
        <v>118530.7072236</v>
      </c>
      <c r="D111" s="54" t="n">
        <v>79.2885060397934</v>
      </c>
      <c r="E111" s="54" t="n">
        <v>0.0450600046094474</v>
      </c>
      <c r="F111" s="55" t="s">
        <v>21</v>
      </c>
    </row>
    <row r="112" customFormat="false" ht="12.8" hidden="false" customHeight="false" outlineLevel="0" collapsed="false">
      <c r="A112" s="53" t="n">
        <v>70</v>
      </c>
      <c r="B112" s="54" t="n">
        <v>147.70062849028</v>
      </c>
      <c r="C112" s="54" t="n">
        <v>120062.313270485</v>
      </c>
      <c r="D112" s="54" t="n">
        <v>80.6267047944072</v>
      </c>
      <c r="E112" s="54" t="n">
        <v>0.0524537637666788</v>
      </c>
      <c r="F112" s="55" t="s">
        <v>21</v>
      </c>
    </row>
    <row r="113" customFormat="false" ht="12.8" hidden="false" customHeight="false" outlineLevel="0" collapsed="false">
      <c r="A113" s="53" t="n">
        <v>71</v>
      </c>
      <c r="B113" s="54" t="n">
        <v>923.461723819809</v>
      </c>
      <c r="C113" s="54" t="n">
        <v>120833.695494285</v>
      </c>
      <c r="D113" s="54" t="n">
        <v>84.1326327038836</v>
      </c>
      <c r="E113" s="54" t="n">
        <v>0.0486954090401077</v>
      </c>
      <c r="F113" s="55" t="s">
        <v>21</v>
      </c>
    </row>
    <row r="114" customFormat="false" ht="12.8" hidden="false" customHeight="false" outlineLevel="0" collapsed="false">
      <c r="A114" s="53" t="n">
        <v>72</v>
      </c>
      <c r="B114" s="54" t="n">
        <v>1241.33948979834</v>
      </c>
      <c r="C114" s="54" t="n">
        <v>121720.657717686</v>
      </c>
      <c r="D114" s="54" t="n">
        <v>85.9926205197835</v>
      </c>
      <c r="E114" s="54" t="n">
        <v>0.0522524839231097</v>
      </c>
      <c r="F114" s="55" t="s">
        <v>21</v>
      </c>
    </row>
    <row r="115" customFormat="false" ht="12.8" hidden="false" customHeight="false" outlineLevel="0" collapsed="false">
      <c r="A115" s="53" t="n">
        <v>73</v>
      </c>
      <c r="B115" s="54" t="n">
        <v>-859.330614233262</v>
      </c>
      <c r="C115" s="54" t="n">
        <v>122792.183061423</v>
      </c>
      <c r="D115" s="54" t="n">
        <v>85.6080280559363</v>
      </c>
      <c r="E115" s="54" t="n">
        <v>0.0656119260593911</v>
      </c>
      <c r="F115" s="55" t="s">
        <v>21</v>
      </c>
    </row>
    <row r="116" customFormat="false" ht="12.8" hidden="false" customHeight="false" outlineLevel="0" collapsed="false">
      <c r="A116" s="53" t="n">
        <v>74</v>
      </c>
      <c r="B116" s="54" t="n">
        <v>1442.07797530392</v>
      </c>
      <c r="C116" s="54" t="n">
        <v>123569.333869136</v>
      </c>
      <c r="D116" s="54" t="n">
        <v>90.6664571218979</v>
      </c>
      <c r="E116" s="54" t="n">
        <v>0.0580974353782904</v>
      </c>
      <c r="F116" s="55" t="s">
        <v>21</v>
      </c>
    </row>
    <row r="117" customFormat="false" ht="12.8" hidden="false" customHeight="false" outlineLevel="0" collapsed="false">
      <c r="A117" s="53" t="n">
        <v>75</v>
      </c>
      <c r="B117" s="54" t="n">
        <v>1863.8464781017</v>
      </c>
      <c r="C117" s="54" t="n">
        <v>124574.032018857</v>
      </c>
      <c r="D117" s="54" t="n">
        <v>92.5289672074275</v>
      </c>
      <c r="E117" s="54" t="n">
        <v>0.0645082068082429</v>
      </c>
      <c r="F117" s="55" t="s">
        <v>21</v>
      </c>
    </row>
    <row r="118" customFormat="false" ht="12.8" hidden="false" customHeight="false" outlineLevel="0" collapsed="false">
      <c r="A118" s="53" t="n">
        <v>76</v>
      </c>
      <c r="B118" s="54" t="n">
        <v>255.906183654819</v>
      </c>
      <c r="C118" s="54" t="n">
        <v>125727.534381634</v>
      </c>
      <c r="D118" s="54" t="n">
        <v>92.9063133003352</v>
      </c>
      <c r="E118" s="54" t="n">
        <v>0.0780096448504689</v>
      </c>
      <c r="F118" s="55" t="s">
        <v>21</v>
      </c>
    </row>
    <row r="119" customFormat="false" ht="12.8" hidden="false" customHeight="false" outlineLevel="0" collapsed="false">
      <c r="A119" s="53" t="n">
        <v>77</v>
      </c>
      <c r="B119" s="54" t="n">
        <v>1239.44875256878</v>
      </c>
      <c r="C119" s="54" t="n">
        <v>126734.388458076</v>
      </c>
      <c r="D119" s="54" t="n">
        <v>96.4172857490257</v>
      </c>
      <c r="E119" s="54" t="n">
        <v>0.0799586832179724</v>
      </c>
      <c r="F119" s="55" t="s">
        <v>21</v>
      </c>
    </row>
    <row r="120" customFormat="false" ht="12.8" hidden="false" customHeight="false" outlineLevel="0" collapsed="false">
      <c r="A120" s="53" t="n">
        <v>78</v>
      </c>
      <c r="B120" s="54" t="n">
        <v>-1083.96794542478</v>
      </c>
      <c r="C120" s="54" t="n">
        <v>127987.563461209</v>
      </c>
      <c r="D120" s="54" t="n">
        <v>97.2769601449541</v>
      </c>
      <c r="E120" s="54" t="n">
        <v>0.0927858322675048</v>
      </c>
      <c r="F120" s="55" t="s">
        <v>21</v>
      </c>
    </row>
    <row r="121" customFormat="false" ht="12.8" hidden="false" customHeight="false" outlineLevel="0" collapsed="false">
      <c r="A121" s="53" t="n">
        <v>79</v>
      </c>
      <c r="B121" s="54" t="n">
        <v>1389.09554578672</v>
      </c>
      <c r="C121" s="54" t="n">
        <v>129003.798778755</v>
      </c>
      <c r="D121" s="54" t="n">
        <v>102.244472543466</v>
      </c>
      <c r="E121" s="54" t="n">
        <v>0.091684331788371</v>
      </c>
      <c r="F121" s="55" t="s">
        <v>21</v>
      </c>
    </row>
    <row r="122" customFormat="false" ht="12.8" hidden="false" customHeight="false" outlineLevel="0" collapsed="false">
      <c r="A122" s="53" t="n">
        <v>80</v>
      </c>
      <c r="B122" s="54" t="n">
        <v>980.165414777335</v>
      </c>
      <c r="C122" s="54" t="n">
        <v>130226.983458521</v>
      </c>
      <c r="D122" s="54" t="n">
        <v>105.416064383033</v>
      </c>
      <c r="E122" s="54" t="n">
        <v>0.0980436442422588</v>
      </c>
      <c r="F122" s="55" t="s">
        <v>21</v>
      </c>
    </row>
    <row r="123" customFormat="false" ht="12.8" hidden="false" customHeight="false" outlineLevel="0" collapsed="false">
      <c r="A123" s="53" t="n">
        <v>81</v>
      </c>
      <c r="B123" s="54" t="n">
        <v>-602.979801034944</v>
      </c>
      <c r="C123" s="54" t="n">
        <v>131613.422980103</v>
      </c>
      <c r="D123" s="54" t="n">
        <v>106.718647403493</v>
      </c>
      <c r="E123" s="54" t="n">
        <v>0.11431601173907</v>
      </c>
      <c r="F123" s="55" t="s">
        <v>21</v>
      </c>
    </row>
    <row r="124" customFormat="false" ht="12.8" hidden="false" customHeight="false" outlineLevel="0" collapsed="false">
      <c r="A124" s="53" t="n">
        <v>82</v>
      </c>
      <c r="B124" s="54" t="n">
        <v>-1088.65205482309</v>
      </c>
      <c r="C124" s="54" t="n">
        <v>132972.406872148</v>
      </c>
      <c r="D124" s="54" t="n">
        <v>109.412955479382</v>
      </c>
      <c r="E124" s="54" t="n">
        <v>0.127057006279133</v>
      </c>
      <c r="F124" s="55" t="s">
        <v>21</v>
      </c>
    </row>
    <row r="125" customFormat="false" ht="12.8" hidden="false" customHeight="false" outlineLevel="0" collapsed="false">
      <c r="A125" s="53" t="n">
        <v>83</v>
      </c>
      <c r="B125" s="54" t="n">
        <v>-51.8857017800429</v>
      </c>
      <c r="C125" s="54" t="n">
        <v>134264.563570178</v>
      </c>
      <c r="D125" s="54" t="n">
        <v>114.354366104659</v>
      </c>
      <c r="E125" s="54" t="n">
        <v>0.132849330112812</v>
      </c>
      <c r="F125" s="55" t="s">
        <v>21</v>
      </c>
    </row>
    <row r="126" customFormat="false" ht="12.8" hidden="false" customHeight="false" outlineLevel="0" collapsed="false">
      <c r="A126" s="53" t="n">
        <v>84</v>
      </c>
      <c r="B126" s="54" t="n">
        <v>-616.653613781916</v>
      </c>
      <c r="C126" s="54" t="n">
        <v>135738.748694711</v>
      </c>
      <c r="D126" s="54" t="n">
        <v>117.97138883839</v>
      </c>
      <c r="E126" s="54" t="n">
        <v>0.145507557560916</v>
      </c>
      <c r="F126" s="55" t="s">
        <v>21</v>
      </c>
    </row>
    <row r="127" customFormat="false" ht="12.8" hidden="false" customHeight="false" outlineLevel="0" collapsed="false">
      <c r="A127" s="53" t="n">
        <v>85</v>
      </c>
      <c r="B127" s="54" t="n">
        <v>699.29200468456</v>
      </c>
      <c r="C127" s="54" t="n">
        <v>137207.154132864</v>
      </c>
      <c r="D127" s="54" t="n">
        <v>122.404369387477</v>
      </c>
      <c r="E127" s="54" t="n">
        <v>0.158867994699825</v>
      </c>
      <c r="F127" s="55" t="s">
        <v>21</v>
      </c>
    </row>
    <row r="128" customFormat="false" ht="12.8" hidden="false" customHeight="false" outlineLevel="0" collapsed="false">
      <c r="A128" s="53" t="n">
        <v>86</v>
      </c>
      <c r="B128" s="54" t="n">
        <v>-2044.17997119685</v>
      </c>
      <c r="C128" s="54" t="n">
        <v>138973.16799712</v>
      </c>
      <c r="D128" s="54" t="n">
        <v>123.8670219515</v>
      </c>
      <c r="E128" s="54" t="n">
        <v>0.186409765062465</v>
      </c>
      <c r="F128" s="55" t="s">
        <v>21</v>
      </c>
    </row>
    <row r="129" customFormat="false" ht="12.8" hidden="false" customHeight="false" outlineLevel="0" collapsed="false">
      <c r="A129" s="53" t="n">
        <v>87</v>
      </c>
      <c r="B129" s="54" t="n">
        <v>-1559.78833840677</v>
      </c>
      <c r="C129" s="54" t="n">
        <v>140608.062167174</v>
      </c>
      <c r="D129" s="54" t="n">
        <v>128.903687226109</v>
      </c>
      <c r="E129" s="54" t="n">
        <v>0.202990657651188</v>
      </c>
      <c r="F129" s="55" t="s">
        <v>21</v>
      </c>
    </row>
    <row r="130" customFormat="false" ht="12.8" hidden="false" customHeight="false" outlineLevel="0" collapsed="false">
      <c r="A130" s="53" t="n">
        <v>88</v>
      </c>
      <c r="B130" s="54" t="n">
        <v>-2079.88568462453</v>
      </c>
      <c r="C130" s="54" t="n">
        <v>142371.530235129</v>
      </c>
      <c r="D130" s="54" t="n">
        <v>133.654991150217</v>
      </c>
      <c r="E130" s="54" t="n">
        <v>0.224542038111045</v>
      </c>
      <c r="F130" s="55" t="s">
        <v>21</v>
      </c>
    </row>
    <row r="131" customFormat="false" ht="12.8" hidden="false" customHeight="false" outlineLevel="0" collapsed="false">
      <c r="A131" s="53" t="n">
        <v>89</v>
      </c>
      <c r="B131" s="54" t="n">
        <v>-2712.85172555935</v>
      </c>
      <c r="C131" s="54" t="n">
        <v>144274.410172556</v>
      </c>
      <c r="D131" s="54" t="n">
        <v>137.833050103962</v>
      </c>
      <c r="E131" s="54" t="n">
        <v>0.253180697765077</v>
      </c>
      <c r="F131" s="55" t="s">
        <v>21</v>
      </c>
    </row>
    <row r="132" customFormat="false" ht="12.8" hidden="false" customHeight="false" outlineLevel="0" collapsed="false">
      <c r="A132" s="53" t="n">
        <v>90</v>
      </c>
      <c r="B132" s="54" t="n">
        <v>-1331.50470204091</v>
      </c>
      <c r="C132" s="54" t="n">
        <v>146140.44213687</v>
      </c>
      <c r="D132" s="54" t="n">
        <v>144.314753135204</v>
      </c>
      <c r="E132" s="54" t="n">
        <v>0.278284597045106</v>
      </c>
      <c r="F132" s="55" t="s">
        <v>21</v>
      </c>
    </row>
    <row r="133" customFormat="false" ht="12.8" hidden="false" customHeight="false" outlineLevel="0" collapsed="false">
      <c r="A133" s="53" t="n">
        <v>91</v>
      </c>
      <c r="B133" s="54" t="n">
        <v>-1707.1049850012</v>
      </c>
      <c r="C133" s="54" t="n">
        <v>148186.335498499</v>
      </c>
      <c r="D133" s="54" t="n">
        <v>150.192064883608</v>
      </c>
      <c r="E133" s="54" t="n">
        <v>0.311662206738165</v>
      </c>
      <c r="F133" s="55" t="s">
        <v>21</v>
      </c>
    </row>
    <row r="134" customFormat="false" ht="12.8" hidden="false" customHeight="false" outlineLevel="0" collapsed="false">
      <c r="A134" s="53" t="n">
        <v>92</v>
      </c>
      <c r="B134" s="54" t="n">
        <v>-4369.78904762064</v>
      </c>
      <c r="C134" s="54" t="n">
        <v>150534.895571428</v>
      </c>
      <c r="D134" s="54" t="n">
        <v>153.627122842261</v>
      </c>
      <c r="E134" s="54" t="n">
        <v>0.362040150669589</v>
      </c>
      <c r="F134" s="55" t="s">
        <v>21</v>
      </c>
    </row>
    <row r="135" customFormat="false" ht="12.8" hidden="false" customHeight="false" outlineLevel="0" collapsed="false">
      <c r="A135" s="53" t="n">
        <v>93</v>
      </c>
      <c r="B135" s="54" t="n">
        <v>-3140.65540256581</v>
      </c>
      <c r="C135" s="54" t="n">
        <v>152768.232206923</v>
      </c>
      <c r="D135" s="54" t="n">
        <v>160.876384086924</v>
      </c>
      <c r="E135" s="54" t="n">
        <v>0.406393009164843</v>
      </c>
      <c r="F135" s="55" t="s">
        <v>21</v>
      </c>
    </row>
    <row r="136" customFormat="false" ht="12.8" hidden="false" customHeight="false" outlineLevel="0" collapsed="false">
      <c r="A136" s="53" t="n">
        <v>94</v>
      </c>
      <c r="B136" s="54" t="n">
        <v>-7408.94719402506</v>
      </c>
      <c r="C136" s="54" t="n">
        <v>155471.103052736</v>
      </c>
      <c r="D136" s="54" t="n">
        <v>163.718421515848</v>
      </c>
      <c r="E136" s="54" t="n">
        <v>0.478364854050255</v>
      </c>
      <c r="F136" s="55" t="s">
        <v>21</v>
      </c>
    </row>
    <row r="137" customFormat="false" ht="12.8" hidden="false" customHeight="false" outlineLevel="0" collapsed="false">
      <c r="A137" s="53" t="n">
        <v>95</v>
      </c>
      <c r="B137" s="54" t="n">
        <v>-6868.58117544512</v>
      </c>
      <c r="C137" s="54" t="n">
        <v>158049.358117544</v>
      </c>
      <c r="D137" s="54" t="n">
        <v>171.286581252742</v>
      </c>
      <c r="E137" s="54" t="n">
        <v>0.544308226082758</v>
      </c>
      <c r="F137" s="55" t="s">
        <v>21</v>
      </c>
    </row>
    <row r="138" customFormat="false" ht="12.8" hidden="false" customHeight="false" outlineLevel="0" collapsed="false">
      <c r="A138" s="53" t="n">
        <v>96</v>
      </c>
      <c r="B138" s="54" t="n">
        <v>-8426.55269532314</v>
      </c>
      <c r="C138" s="54" t="n">
        <v>160899.946936198</v>
      </c>
      <c r="D138" s="54" t="n">
        <v>177.499781903067</v>
      </c>
      <c r="E138" s="54" t="n">
        <v>0.631703503163674</v>
      </c>
      <c r="F138" s="55" t="s">
        <v>21</v>
      </c>
    </row>
    <row r="139" customFormat="false" ht="12.8" hidden="false" customHeight="false" outlineLevel="0" collapsed="false">
      <c r="A139" s="53" t="n">
        <v>97</v>
      </c>
      <c r="B139" s="54" t="n">
        <v>-13257.0768385677</v>
      </c>
      <c r="C139" s="54" t="n">
        <v>164186.124350523</v>
      </c>
      <c r="D139" s="54" t="n">
        <v>180.489014647528</v>
      </c>
      <c r="E139" s="54" t="n">
        <v>0.75046374033685</v>
      </c>
      <c r="F139" s="55" t="s">
        <v>21</v>
      </c>
    </row>
    <row r="140" customFormat="false" ht="12.8" hidden="false" customHeight="false" outlineLevel="0" collapsed="false">
      <c r="A140" s="0" t="n">
        <v>98</v>
      </c>
      <c r="B140" s="0" t="n">
        <v>-13873.2194072721</v>
      </c>
      <c r="C140" s="0" t="n">
        <v>167465.446940727</v>
      </c>
      <c r="D140" s="0" t="n">
        <v>186.782073449423</v>
      </c>
      <c r="E140" s="0" t="n">
        <v>0.88131287904827</v>
      </c>
      <c r="F140" s="0" t="s">
        <v>21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6440</TotalTime>
  <Application>LibreOffice/6.4.7.2$MacOSX_X86_64 LibreOffice_project/639b8ac485750d5696d7590a72ef1b496725cfb5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2002-08-10T15:00:01Z</dcterms:created>
  <dc:creator>Roger Holt</dc:creator>
  <dc:description/>
  <dc:language>en-AU</dc:language>
  <cp:lastModifiedBy/>
  <dcterms:modified xsi:type="dcterms:W3CDTF">2025-09-07T22:32:32Z</dcterms:modified>
  <cp:revision>69</cp:revision>
  <dc:subject/>
  <dc:title/>
</cp:coreProperties>
</file>